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99"/>
  </bookViews>
  <sheets>
    <sheet name="诚至诚爱心基金结项第一批次" sheetId="17" r:id="rId1"/>
    <sheet name="待结项" sheetId="16" r:id="rId2"/>
    <sheet name="彝火计划（扶贫项目）" sheetId="6" state="hidden" r:id="rId3"/>
    <sheet name="彝火（其他项目）" sheetId="15" state="hidden" r:id="rId4"/>
    <sheet name="彝火计划 (日常捐赠)" sheetId="10" state="hidden" r:id="rId5"/>
    <sheet name="彝火计划拟安排项目表" sheetId="7" state="hidden" r:id="rId6"/>
  </sheets>
  <definedNames>
    <definedName name="_xlnm._FilterDatabase" localSheetId="2" hidden="1">'彝火计划（扶贫项目）'!$A$1:$AT$238</definedName>
    <definedName name="_xlnm._FilterDatabase" localSheetId="4" hidden="1">'彝火计划 (日常捐赠)'!$A$1:$AK$55</definedName>
    <definedName name="_xlnm._FilterDatabase" localSheetId="5" hidden="1">彝火计划拟安排项目表!$A$2:$I$29</definedName>
    <definedName name="_xlnm.Print_Area" localSheetId="4">'彝火计划 (日常捐赠)'!$A$1:$AK$9</definedName>
    <definedName name="_xlnm.Print_Area" localSheetId="2">'彝火计划（扶贫项目）'!$A$1:$AR$238</definedName>
    <definedName name="_xlnm.Print_Titles" localSheetId="5">彝火计划拟安排项目表!$2:$2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lenovo</author>
  </authors>
  <commentList>
    <comment ref="R2" authorId="0">
      <text>
        <r>
          <rPr>
            <b/>
            <sz val="9"/>
            <rFont val="Tahoma"/>
            <charset val="134"/>
          </rPr>
          <t>lenovo:</t>
        </r>
        <r>
          <rPr>
            <sz val="9"/>
            <rFont val="Tahoma"/>
            <charset val="134"/>
          </rPr>
          <t xml:space="preserve">
</t>
        </r>
        <r>
          <rPr>
            <sz val="9"/>
            <rFont val="宋体"/>
            <charset val="134"/>
          </rPr>
          <t>其中</t>
        </r>
        <r>
          <rPr>
            <sz val="9"/>
            <rFont val="Tahoma"/>
            <charset val="134"/>
          </rPr>
          <t>300</t>
        </r>
        <r>
          <rPr>
            <sz val="9"/>
            <rFont val="宋体"/>
            <charset val="134"/>
          </rPr>
          <t>万元从诚志诚基金里出，余下资金由彝火计划补足。共划入</t>
        </r>
        <r>
          <rPr>
            <sz val="9"/>
            <rFont val="Tahoma"/>
            <charset val="134"/>
          </rPr>
          <t>550</t>
        </r>
        <r>
          <rPr>
            <sz val="9"/>
            <rFont val="宋体"/>
            <charset val="134"/>
          </rPr>
          <t>万，其中拨付</t>
        </r>
        <r>
          <rPr>
            <sz val="9"/>
            <rFont val="Tahoma"/>
            <charset val="134"/>
          </rPr>
          <t>244.5</t>
        </r>
        <r>
          <rPr>
            <sz val="9"/>
            <rFont val="宋体"/>
            <charset val="134"/>
          </rPr>
          <t>万，余下</t>
        </r>
        <r>
          <rPr>
            <sz val="9"/>
            <rFont val="Tahoma"/>
            <charset val="134"/>
          </rPr>
          <t>305.5</t>
        </r>
        <r>
          <rPr>
            <sz val="9"/>
            <rFont val="宋体"/>
            <charset val="134"/>
          </rPr>
          <t>万，不足部份由彝火计划中安排</t>
        </r>
      </text>
    </comment>
    <comment ref="AA3" authorId="0">
      <text>
        <r>
          <rPr>
            <b/>
            <sz val="9"/>
            <rFont val="Tahoma"/>
            <charset val="134"/>
          </rPr>
          <t>lenovo:</t>
        </r>
        <r>
          <rPr>
            <sz val="9"/>
            <rFont val="Tahoma"/>
            <charset val="134"/>
          </rPr>
          <t xml:space="preserve">
2017-12-5</t>
        </r>
      </text>
    </comment>
    <comment ref="AB4" authorId="0">
      <text>
        <r>
          <rPr>
            <b/>
            <sz val="9"/>
            <rFont val="Tahoma"/>
            <charset val="134"/>
          </rPr>
          <t>lenovo:</t>
        </r>
        <r>
          <rPr>
            <sz val="9"/>
            <rFont val="Tahoma"/>
            <charset val="134"/>
          </rPr>
          <t xml:space="preserve">
</t>
        </r>
      </text>
    </comment>
    <comment ref="AC4" authorId="0">
      <text>
        <r>
          <rPr>
            <b/>
            <sz val="9"/>
            <rFont val="Tahoma"/>
            <charset val="134"/>
          </rPr>
          <t>lenovo:</t>
        </r>
        <r>
          <rPr>
            <sz val="9"/>
            <rFont val="Tahoma"/>
            <charset val="134"/>
          </rPr>
          <t xml:space="preserve">
2018-10-24
</t>
        </r>
      </text>
    </comment>
    <comment ref="AB5" authorId="0">
      <text>
        <r>
          <rPr>
            <b/>
            <sz val="9"/>
            <rFont val="Tahoma"/>
            <charset val="134"/>
          </rPr>
          <t>lenovo:</t>
        </r>
        <r>
          <rPr>
            <sz val="9"/>
            <rFont val="Tahoma"/>
            <charset val="134"/>
          </rPr>
          <t xml:space="preserve">
2018-11-15</t>
        </r>
      </text>
    </comment>
    <comment ref="AB6" authorId="0">
      <text>
        <r>
          <rPr>
            <b/>
            <sz val="9"/>
            <rFont val="Tahoma"/>
            <charset val="134"/>
          </rPr>
          <t>lenovo:</t>
        </r>
        <r>
          <rPr>
            <sz val="9"/>
            <rFont val="Tahoma"/>
            <charset val="134"/>
          </rPr>
          <t xml:space="preserve">
2018-10-21
</t>
        </r>
      </text>
    </comment>
    <comment ref="AC8" authorId="0">
      <text>
        <r>
          <rPr>
            <b/>
            <sz val="9"/>
            <rFont val="Tahoma"/>
            <charset val="134"/>
          </rPr>
          <t>lenovo:</t>
        </r>
        <r>
          <rPr>
            <sz val="9"/>
            <rFont val="Tahoma"/>
            <charset val="134"/>
          </rPr>
          <t xml:space="preserve">
2018-5-30
</t>
        </r>
      </text>
    </comment>
    <comment ref="AE9" authorId="0">
      <text>
        <r>
          <rPr>
            <b/>
            <sz val="9"/>
            <rFont val="Tahoma"/>
            <charset val="134"/>
          </rPr>
          <t>lenovo:</t>
        </r>
        <r>
          <rPr>
            <sz val="9"/>
            <rFont val="Tahoma"/>
            <charset val="134"/>
          </rPr>
          <t xml:space="preserve">
2019-1-30</t>
        </r>
      </text>
    </comment>
    <comment ref="AE10" authorId="0">
      <text>
        <r>
          <rPr>
            <b/>
            <sz val="9"/>
            <rFont val="Tahoma"/>
            <charset val="134"/>
          </rPr>
          <t>lenovo:</t>
        </r>
        <r>
          <rPr>
            <sz val="9"/>
            <rFont val="Tahoma"/>
            <charset val="134"/>
          </rPr>
          <t xml:space="preserve">
2019-1-17
</t>
        </r>
      </text>
    </comment>
    <comment ref="AC13" authorId="0">
      <text>
        <r>
          <rPr>
            <b/>
            <sz val="9"/>
            <rFont val="Tahoma"/>
            <charset val="134"/>
          </rPr>
          <t>lenovo:</t>
        </r>
        <r>
          <rPr>
            <sz val="9"/>
            <rFont val="Tahoma"/>
            <charset val="134"/>
          </rPr>
          <t xml:space="preserve">
2018-4-8
</t>
        </r>
      </text>
    </comment>
    <comment ref="AE14" authorId="0">
      <text>
        <r>
          <rPr>
            <b/>
            <sz val="9"/>
            <rFont val="Tahoma"/>
            <charset val="134"/>
          </rPr>
          <t>lenovo:</t>
        </r>
        <r>
          <rPr>
            <sz val="9"/>
            <rFont val="Tahoma"/>
            <charset val="134"/>
          </rPr>
          <t xml:space="preserve">
2019-89-11</t>
        </r>
      </text>
    </comment>
    <comment ref="AM14" authorId="0">
      <text>
        <r>
          <rPr>
            <b/>
            <sz val="9"/>
            <rFont val="宋体"/>
            <charset val="134"/>
          </rPr>
          <t>lenovo:</t>
        </r>
        <r>
          <rPr>
            <sz val="9"/>
            <rFont val="宋体"/>
            <charset val="134"/>
          </rPr>
          <t xml:space="preserve">
2021-2-1</t>
        </r>
      </text>
    </comment>
    <comment ref="AB16" authorId="0">
      <text>
        <r>
          <rPr>
            <b/>
            <sz val="9"/>
            <rFont val="Tahoma"/>
            <charset val="134"/>
          </rPr>
          <t>lenovo:</t>
        </r>
        <r>
          <rPr>
            <sz val="9"/>
            <rFont val="Tahoma"/>
            <charset val="134"/>
          </rPr>
          <t xml:space="preserve">
2018-11-7
</t>
        </r>
      </text>
    </comment>
    <comment ref="AB17" authorId="0">
      <text>
        <r>
          <rPr>
            <b/>
            <sz val="9"/>
            <rFont val="Tahoma"/>
            <charset val="134"/>
          </rPr>
          <t>lenovo:</t>
        </r>
        <r>
          <rPr>
            <sz val="9"/>
            <rFont val="Tahoma"/>
            <charset val="134"/>
          </rPr>
          <t xml:space="preserve">
2018-6-12
</t>
        </r>
      </text>
    </comment>
    <comment ref="AB18" authorId="0">
      <text>
        <r>
          <rPr>
            <b/>
            <sz val="9"/>
            <rFont val="Tahoma"/>
            <charset val="134"/>
          </rPr>
          <t>lenovo:</t>
        </r>
        <r>
          <rPr>
            <sz val="9"/>
            <rFont val="Tahoma"/>
            <charset val="134"/>
          </rPr>
          <t xml:space="preserve">
2018-6-11</t>
        </r>
      </text>
    </comment>
    <comment ref="AB20" authorId="0">
      <text>
        <r>
          <rPr>
            <b/>
            <sz val="9"/>
            <rFont val="Tahoma"/>
            <charset val="134"/>
          </rPr>
          <t>lenovo:</t>
        </r>
        <r>
          <rPr>
            <sz val="9"/>
            <rFont val="Tahoma"/>
            <charset val="134"/>
          </rPr>
          <t xml:space="preserve">
2018-6-12</t>
        </r>
      </text>
    </comment>
    <comment ref="AE20" authorId="0">
      <text>
        <r>
          <rPr>
            <b/>
            <sz val="9"/>
            <rFont val="Tahoma"/>
            <charset val="134"/>
          </rPr>
          <t>lenovo:</t>
        </r>
        <r>
          <rPr>
            <sz val="9"/>
            <rFont val="Tahoma"/>
            <charset val="134"/>
          </rPr>
          <t xml:space="preserve">
2019-1-9
</t>
        </r>
      </text>
    </comment>
    <comment ref="AE21" authorId="0">
      <text>
        <r>
          <rPr>
            <b/>
            <sz val="9"/>
            <rFont val="Tahoma"/>
            <charset val="134"/>
          </rPr>
          <t>lenovo:</t>
        </r>
        <r>
          <rPr>
            <sz val="9"/>
            <rFont val="Tahoma"/>
            <charset val="134"/>
          </rPr>
          <t xml:space="preserve">
2019-1-24</t>
        </r>
      </text>
    </comment>
    <comment ref="AB24" authorId="0">
      <text>
        <r>
          <rPr>
            <b/>
            <sz val="9"/>
            <rFont val="Tahoma"/>
            <charset val="134"/>
          </rPr>
          <t>lenovo:</t>
        </r>
        <r>
          <rPr>
            <sz val="9"/>
            <rFont val="Tahoma"/>
            <charset val="134"/>
          </rPr>
          <t xml:space="preserve">
2018-9-18</t>
        </r>
      </text>
    </comment>
    <comment ref="AB25" authorId="0">
      <text>
        <r>
          <rPr>
            <b/>
            <sz val="9"/>
            <rFont val="Tahoma"/>
            <charset val="134"/>
          </rPr>
          <t>lenovo:</t>
        </r>
        <r>
          <rPr>
            <sz val="9"/>
            <rFont val="Tahoma"/>
            <charset val="134"/>
          </rPr>
          <t xml:space="preserve">
2018-10-12</t>
        </r>
      </text>
    </comment>
    <comment ref="AB26" authorId="0">
      <text>
        <r>
          <rPr>
            <b/>
            <sz val="9"/>
            <rFont val="Tahoma"/>
            <charset val="134"/>
          </rPr>
          <t>lenovo:</t>
        </r>
        <r>
          <rPr>
            <sz val="9"/>
            <rFont val="Tahoma"/>
            <charset val="134"/>
          </rPr>
          <t xml:space="preserve">
2018-10-17</t>
        </r>
      </text>
    </comment>
    <comment ref="AE27" authorId="0">
      <text>
        <r>
          <rPr>
            <b/>
            <sz val="9"/>
            <rFont val="Tahoma"/>
            <charset val="134"/>
          </rPr>
          <t>lenovo:</t>
        </r>
        <r>
          <rPr>
            <sz val="9"/>
            <rFont val="Tahoma"/>
            <charset val="134"/>
          </rPr>
          <t xml:space="preserve">
2019-1-25</t>
        </r>
      </text>
    </comment>
    <comment ref="AM28" authorId="0">
      <text>
        <r>
          <rPr>
            <b/>
            <sz val="9"/>
            <rFont val="宋体"/>
            <charset val="134"/>
          </rPr>
          <t>lenovo:</t>
        </r>
        <r>
          <rPr>
            <sz val="9"/>
            <rFont val="宋体"/>
            <charset val="134"/>
          </rPr>
          <t xml:space="preserve">
2021-2-1</t>
        </r>
      </text>
    </comment>
    <comment ref="AE29" authorId="0">
      <text>
        <r>
          <rPr>
            <b/>
            <sz val="9"/>
            <rFont val="Tahoma"/>
            <charset val="134"/>
          </rPr>
          <t>lenovo:</t>
        </r>
        <r>
          <rPr>
            <sz val="9"/>
            <rFont val="Tahoma"/>
            <charset val="134"/>
          </rPr>
          <t xml:space="preserve">
2019-1-30
</t>
        </r>
      </text>
    </comment>
    <comment ref="AE30" authorId="0">
      <text>
        <r>
          <rPr>
            <b/>
            <sz val="9"/>
            <rFont val="Tahoma"/>
            <charset val="134"/>
          </rPr>
          <t>lenovo:</t>
        </r>
        <r>
          <rPr>
            <sz val="9"/>
            <rFont val="Tahoma"/>
            <charset val="134"/>
          </rPr>
          <t xml:space="preserve">
2019-5-21
</t>
        </r>
      </text>
    </comment>
    <comment ref="AE33" authorId="0">
      <text>
        <r>
          <rPr>
            <b/>
            <sz val="9"/>
            <rFont val="Tahoma"/>
            <charset val="134"/>
          </rPr>
          <t>lenovo:</t>
        </r>
        <r>
          <rPr>
            <sz val="9"/>
            <rFont val="Tahoma"/>
            <charset val="134"/>
          </rPr>
          <t xml:space="preserve">
2019-5-17</t>
        </r>
      </text>
    </comment>
    <comment ref="AE34" authorId="0">
      <text>
        <r>
          <rPr>
            <b/>
            <sz val="9"/>
            <rFont val="Tahoma"/>
            <charset val="134"/>
          </rPr>
          <t>lenovo:</t>
        </r>
        <r>
          <rPr>
            <sz val="9"/>
            <rFont val="Tahoma"/>
            <charset val="134"/>
          </rPr>
          <t xml:space="preserve">
2019-5-21
</t>
        </r>
      </text>
    </comment>
    <comment ref="AE36" authorId="0">
      <text>
        <r>
          <rPr>
            <b/>
            <sz val="9"/>
            <rFont val="Tahoma"/>
            <charset val="134"/>
          </rPr>
          <t>lenovo:</t>
        </r>
        <r>
          <rPr>
            <sz val="9"/>
            <rFont val="Tahoma"/>
            <charset val="134"/>
          </rPr>
          <t xml:space="preserve">
2019-2-21</t>
        </r>
      </text>
    </comment>
    <comment ref="AB37" authorId="0">
      <text>
        <r>
          <rPr>
            <b/>
            <sz val="9"/>
            <rFont val="Tahoma"/>
            <charset val="134"/>
          </rPr>
          <t>lenovo:</t>
        </r>
        <r>
          <rPr>
            <sz val="9"/>
            <rFont val="Tahoma"/>
            <charset val="134"/>
          </rPr>
          <t xml:space="preserve">
2018-10-23</t>
        </r>
      </text>
    </comment>
    <comment ref="AE41" authorId="0">
      <text>
        <r>
          <rPr>
            <b/>
            <sz val="9"/>
            <rFont val="Tahoma"/>
            <charset val="134"/>
          </rPr>
          <t>lenovo:</t>
        </r>
        <r>
          <rPr>
            <sz val="9"/>
            <rFont val="Tahoma"/>
            <charset val="134"/>
          </rPr>
          <t xml:space="preserve">
2019-1-10
</t>
        </r>
      </text>
    </comment>
    <comment ref="AE42" authorId="0">
      <text>
        <r>
          <rPr>
            <b/>
            <sz val="9"/>
            <rFont val="Tahoma"/>
            <charset val="134"/>
          </rPr>
          <t>lenovo:</t>
        </r>
        <r>
          <rPr>
            <sz val="9"/>
            <rFont val="Tahoma"/>
            <charset val="134"/>
          </rPr>
          <t xml:space="preserve">
2019-1-10
</t>
        </r>
      </text>
    </comment>
    <comment ref="AE43" authorId="0">
      <text>
        <r>
          <rPr>
            <b/>
            <sz val="9"/>
            <rFont val="Tahoma"/>
            <charset val="134"/>
          </rPr>
          <t>lenovo:</t>
        </r>
        <r>
          <rPr>
            <sz val="9"/>
            <rFont val="Tahoma"/>
            <charset val="134"/>
          </rPr>
          <t xml:space="preserve">
2019-1-10
</t>
        </r>
      </text>
    </comment>
    <comment ref="AE44" authorId="0">
      <text>
        <r>
          <rPr>
            <b/>
            <sz val="9"/>
            <rFont val="Tahoma"/>
            <charset val="134"/>
          </rPr>
          <t>lenovo:</t>
        </r>
        <r>
          <rPr>
            <sz val="9"/>
            <rFont val="Tahoma"/>
            <charset val="134"/>
          </rPr>
          <t xml:space="preserve">
2019-1-30</t>
        </r>
      </text>
    </comment>
    <comment ref="AI45" authorId="0">
      <text>
        <r>
          <rPr>
            <b/>
            <sz val="9"/>
            <rFont val="宋体"/>
            <charset val="134"/>
          </rPr>
          <t>lenovo:</t>
        </r>
        <r>
          <rPr>
            <sz val="9"/>
            <rFont val="宋体"/>
            <charset val="134"/>
          </rPr>
          <t xml:space="preserve">
2020-1-20
</t>
        </r>
      </text>
    </comment>
    <comment ref="AE46" authorId="0">
      <text>
        <r>
          <rPr>
            <b/>
            <sz val="9"/>
            <rFont val="Tahoma"/>
            <charset val="134"/>
          </rPr>
          <t>lenovo:</t>
        </r>
        <r>
          <rPr>
            <sz val="9"/>
            <rFont val="Tahoma"/>
            <charset val="134"/>
          </rPr>
          <t xml:space="preserve">
2019-12-6</t>
        </r>
      </text>
    </comment>
    <comment ref="AE47" authorId="0">
      <text>
        <r>
          <rPr>
            <b/>
            <sz val="9"/>
            <rFont val="Tahoma"/>
            <charset val="134"/>
          </rPr>
          <t>lenovo:</t>
        </r>
        <r>
          <rPr>
            <sz val="9"/>
            <rFont val="Tahoma"/>
            <charset val="134"/>
          </rPr>
          <t xml:space="preserve">
2019-1-30
</t>
        </r>
      </text>
    </comment>
    <comment ref="AE48" authorId="0">
      <text>
        <r>
          <rPr>
            <b/>
            <sz val="9"/>
            <rFont val="Tahoma"/>
            <charset val="134"/>
          </rPr>
          <t>lenovo:</t>
        </r>
        <r>
          <rPr>
            <sz val="9"/>
            <rFont val="Tahoma"/>
            <charset val="134"/>
          </rPr>
          <t xml:space="preserve">
2019-1-30
</t>
        </r>
      </text>
    </comment>
    <comment ref="AI49" authorId="0">
      <text>
        <r>
          <rPr>
            <b/>
            <sz val="9"/>
            <rFont val="宋体"/>
            <charset val="134"/>
          </rPr>
          <t>lenovo:</t>
        </r>
        <r>
          <rPr>
            <sz val="9"/>
            <rFont val="宋体"/>
            <charset val="134"/>
          </rPr>
          <t xml:space="preserve">
2020-5-20
</t>
        </r>
      </text>
    </comment>
    <comment ref="AE56" authorId="0">
      <text>
        <r>
          <rPr>
            <b/>
            <sz val="9"/>
            <rFont val="宋体"/>
            <charset val="134"/>
          </rPr>
          <t>lenovo:</t>
        </r>
        <r>
          <rPr>
            <sz val="9"/>
            <rFont val="宋体"/>
            <charset val="134"/>
          </rPr>
          <t xml:space="preserve">
2019-12-6</t>
        </r>
      </text>
    </comment>
    <comment ref="AE59" authorId="0">
      <text>
        <r>
          <rPr>
            <b/>
            <sz val="9"/>
            <rFont val="Tahoma"/>
            <charset val="134"/>
          </rPr>
          <t>lenovo:</t>
        </r>
        <r>
          <rPr>
            <sz val="9"/>
            <rFont val="Tahoma"/>
            <charset val="134"/>
          </rPr>
          <t xml:space="preserve">
2019-8-13</t>
        </r>
      </text>
    </comment>
    <comment ref="AE60" authorId="0">
      <text>
        <r>
          <rPr>
            <b/>
            <sz val="9"/>
            <rFont val="Tahoma"/>
            <charset val="134"/>
          </rPr>
          <t>lenovo:</t>
        </r>
        <r>
          <rPr>
            <sz val="9"/>
            <rFont val="Tahoma"/>
            <charset val="134"/>
          </rPr>
          <t xml:space="preserve">
2019-8-13
</t>
        </r>
      </text>
    </comment>
    <comment ref="AB63" authorId="0">
      <text>
        <r>
          <rPr>
            <b/>
            <sz val="9"/>
            <rFont val="Tahoma"/>
            <charset val="134"/>
          </rPr>
          <t>lenovo:</t>
        </r>
        <r>
          <rPr>
            <sz val="9"/>
            <rFont val="Tahoma"/>
            <charset val="134"/>
          </rPr>
          <t xml:space="preserve">
2018-9-11
</t>
        </r>
      </text>
    </comment>
    <comment ref="AE63" authorId="0">
      <text>
        <r>
          <rPr>
            <b/>
            <sz val="9"/>
            <rFont val="Tahoma"/>
            <charset val="134"/>
          </rPr>
          <t>lenovo:</t>
        </r>
        <r>
          <rPr>
            <sz val="9"/>
            <rFont val="Tahoma"/>
            <charset val="134"/>
          </rPr>
          <t xml:space="preserve">
2019-9-24</t>
        </r>
      </text>
    </comment>
    <comment ref="AB64" authorId="0">
      <text>
        <r>
          <rPr>
            <b/>
            <sz val="9"/>
            <rFont val="Tahoma"/>
            <charset val="134"/>
          </rPr>
          <t>lenovo:</t>
        </r>
        <r>
          <rPr>
            <sz val="9"/>
            <rFont val="Tahoma"/>
            <charset val="134"/>
          </rPr>
          <t xml:space="preserve">
2018-9-11</t>
        </r>
      </text>
    </comment>
    <comment ref="AE64" authorId="0">
      <text>
        <r>
          <rPr>
            <b/>
            <sz val="9"/>
            <rFont val="Tahoma"/>
            <charset val="134"/>
          </rPr>
          <t>lenovo:</t>
        </r>
        <r>
          <rPr>
            <sz val="9"/>
            <rFont val="Tahoma"/>
            <charset val="134"/>
          </rPr>
          <t xml:space="preserve">
2019-9-27</t>
        </r>
      </text>
    </comment>
    <comment ref="AE65" authorId="0">
      <text>
        <r>
          <rPr>
            <b/>
            <sz val="9"/>
            <rFont val="Tahoma"/>
            <charset val="134"/>
          </rPr>
          <t>lenovo:</t>
        </r>
        <r>
          <rPr>
            <sz val="9"/>
            <rFont val="Tahoma"/>
            <charset val="134"/>
          </rPr>
          <t xml:space="preserve">
2019-1-19</t>
        </r>
      </text>
    </comment>
    <comment ref="AE66" authorId="0">
      <text>
        <r>
          <rPr>
            <b/>
            <sz val="9"/>
            <rFont val="Tahoma"/>
            <charset val="134"/>
          </rPr>
          <t>lenovo:</t>
        </r>
        <r>
          <rPr>
            <sz val="9"/>
            <rFont val="Tahoma"/>
            <charset val="134"/>
          </rPr>
          <t xml:space="preserve">
2019-8-28</t>
        </r>
      </text>
    </comment>
    <comment ref="AE68" authorId="0">
      <text>
        <r>
          <rPr>
            <b/>
            <sz val="9"/>
            <rFont val="Tahoma"/>
            <charset val="134"/>
          </rPr>
          <t>lenovo:</t>
        </r>
        <r>
          <rPr>
            <sz val="9"/>
            <rFont val="Tahoma"/>
            <charset val="134"/>
          </rPr>
          <t xml:space="preserve">
2019-9-20
</t>
        </r>
      </text>
    </comment>
    <comment ref="L69" authorId="0">
      <text>
        <r>
          <rPr>
            <b/>
            <sz val="9"/>
            <rFont val="宋体"/>
            <charset val="134"/>
          </rPr>
          <t>lenovo:</t>
        </r>
        <r>
          <rPr>
            <sz val="9"/>
            <rFont val="宋体"/>
            <charset val="134"/>
          </rPr>
          <t xml:space="preserve">
协议签订为50.4万</t>
        </r>
      </text>
    </comment>
    <comment ref="AB69" authorId="0">
      <text>
        <r>
          <rPr>
            <b/>
            <sz val="9"/>
            <rFont val="Tahoma"/>
            <charset val="134"/>
          </rPr>
          <t>lenovo:</t>
        </r>
        <r>
          <rPr>
            <sz val="9"/>
            <rFont val="Tahoma"/>
            <charset val="134"/>
          </rPr>
          <t xml:space="preserve">
2018-9-12
</t>
        </r>
      </text>
    </comment>
    <comment ref="AC69" authorId="0">
      <text>
        <r>
          <rPr>
            <b/>
            <sz val="9"/>
            <rFont val="Tahoma"/>
            <charset val="134"/>
          </rPr>
          <t>lenovo:</t>
        </r>
        <r>
          <rPr>
            <sz val="9"/>
            <rFont val="Tahoma"/>
            <charset val="134"/>
          </rPr>
          <t xml:space="preserve">
2018-8-17</t>
        </r>
      </text>
    </comment>
    <comment ref="AC70" authorId="0">
      <text>
        <r>
          <rPr>
            <b/>
            <sz val="9"/>
            <rFont val="Tahoma"/>
            <charset val="134"/>
          </rPr>
          <t>lenovo:</t>
        </r>
        <r>
          <rPr>
            <sz val="9"/>
            <rFont val="Tahoma"/>
            <charset val="134"/>
          </rPr>
          <t xml:space="preserve">
2018-9-18</t>
        </r>
      </text>
    </comment>
    <comment ref="AE70" authorId="0">
      <text>
        <r>
          <rPr>
            <b/>
            <sz val="9"/>
            <rFont val="Tahoma"/>
            <charset val="134"/>
          </rPr>
          <t>lenovo:</t>
        </r>
        <r>
          <rPr>
            <sz val="9"/>
            <rFont val="Tahoma"/>
            <charset val="134"/>
          </rPr>
          <t xml:space="preserve">
2019-1-28</t>
        </r>
      </text>
    </comment>
    <comment ref="AI70" authorId="0">
      <text>
        <r>
          <rPr>
            <b/>
            <sz val="9"/>
            <rFont val="宋体"/>
            <charset val="134"/>
          </rPr>
          <t>lenovo:</t>
        </r>
        <r>
          <rPr>
            <sz val="9"/>
            <rFont val="宋体"/>
            <charset val="134"/>
          </rPr>
          <t xml:space="preserve">
2020-8-28
</t>
        </r>
      </text>
    </comment>
    <comment ref="AE71" authorId="0">
      <text>
        <r>
          <rPr>
            <b/>
            <sz val="9"/>
            <rFont val="Tahoma"/>
            <charset val="134"/>
          </rPr>
          <t>lenovo:</t>
        </r>
        <r>
          <rPr>
            <sz val="9"/>
            <rFont val="Tahoma"/>
            <charset val="134"/>
          </rPr>
          <t xml:space="preserve">
2019-6-24
</t>
        </r>
      </text>
    </comment>
    <comment ref="AE72" authorId="0">
      <text>
        <r>
          <rPr>
            <b/>
            <sz val="9"/>
            <rFont val="Tahoma"/>
            <charset val="134"/>
          </rPr>
          <t>lenovo:</t>
        </r>
        <r>
          <rPr>
            <sz val="9"/>
            <rFont val="Tahoma"/>
            <charset val="134"/>
          </rPr>
          <t xml:space="preserve">
2019-1-23
</t>
        </r>
      </text>
    </comment>
    <comment ref="AE75" authorId="0">
      <text>
        <r>
          <rPr>
            <b/>
            <sz val="9"/>
            <rFont val="Tahoma"/>
            <charset val="134"/>
          </rPr>
          <t>lenovo:</t>
        </r>
        <r>
          <rPr>
            <sz val="9"/>
            <rFont val="Tahoma"/>
            <charset val="134"/>
          </rPr>
          <t xml:space="preserve">
2019-10-17
</t>
        </r>
      </text>
    </comment>
    <comment ref="AF75" authorId="0">
      <text>
        <r>
          <rPr>
            <b/>
            <sz val="9"/>
            <rFont val="Tahoma"/>
            <charset val="134"/>
          </rPr>
          <t>lenovo:</t>
        </r>
        <r>
          <rPr>
            <sz val="9"/>
            <rFont val="Tahoma"/>
            <charset val="134"/>
          </rPr>
          <t xml:space="preserve">
2019-12-9
</t>
        </r>
      </text>
    </comment>
    <comment ref="AG75" authorId="0">
      <text>
        <r>
          <rPr>
            <b/>
            <sz val="9"/>
            <rFont val="Tahoma"/>
            <charset val="134"/>
          </rPr>
          <t>lenovo:</t>
        </r>
        <r>
          <rPr>
            <sz val="9"/>
            <rFont val="Tahoma"/>
            <charset val="134"/>
          </rPr>
          <t xml:space="preserve">
2019-12-13</t>
        </r>
      </text>
    </comment>
    <comment ref="AE76" authorId="0">
      <text>
        <r>
          <rPr>
            <b/>
            <sz val="9"/>
            <rFont val="Tahoma"/>
            <charset val="134"/>
          </rPr>
          <t>lenovo:</t>
        </r>
        <r>
          <rPr>
            <sz val="9"/>
            <rFont val="Tahoma"/>
            <charset val="134"/>
          </rPr>
          <t xml:space="preserve">
2019-6-5</t>
        </r>
      </text>
    </comment>
    <comment ref="AE77" authorId="0">
      <text>
        <r>
          <rPr>
            <b/>
            <sz val="9"/>
            <rFont val="Tahoma"/>
            <charset val="134"/>
          </rPr>
          <t>lenovo:</t>
        </r>
        <r>
          <rPr>
            <sz val="9"/>
            <rFont val="Tahoma"/>
            <charset val="134"/>
          </rPr>
          <t xml:space="preserve">
2019-8-5</t>
        </r>
      </text>
    </comment>
    <comment ref="AM77" authorId="0">
      <text>
        <r>
          <rPr>
            <b/>
            <sz val="9"/>
            <rFont val="宋体"/>
            <charset val="134"/>
          </rPr>
          <t>lenovo:</t>
        </r>
        <r>
          <rPr>
            <sz val="9"/>
            <rFont val="宋体"/>
            <charset val="134"/>
          </rPr>
          <t xml:space="preserve">
2021-1-25</t>
        </r>
      </text>
    </comment>
    <comment ref="AE78" authorId="0">
      <text>
        <r>
          <rPr>
            <b/>
            <sz val="9"/>
            <rFont val="Tahoma"/>
            <charset val="134"/>
          </rPr>
          <t>lenovo:</t>
        </r>
        <r>
          <rPr>
            <sz val="9"/>
            <rFont val="Tahoma"/>
            <charset val="134"/>
          </rPr>
          <t xml:space="preserve">
2019-8-13</t>
        </r>
      </text>
    </comment>
    <comment ref="AF78" authorId="0">
      <text>
        <r>
          <rPr>
            <b/>
            <sz val="9"/>
            <rFont val="宋体"/>
            <charset val="134"/>
          </rPr>
          <t>lenovo:</t>
        </r>
        <r>
          <rPr>
            <sz val="9"/>
            <rFont val="宋体"/>
            <charset val="134"/>
          </rPr>
          <t xml:space="preserve">
2019-12-16
</t>
        </r>
      </text>
    </comment>
    <comment ref="AE81" authorId="0">
      <text>
        <r>
          <rPr>
            <b/>
            <sz val="9"/>
            <rFont val="Tahoma"/>
            <charset val="134"/>
          </rPr>
          <t>lenovo:</t>
        </r>
        <r>
          <rPr>
            <sz val="9"/>
            <rFont val="Tahoma"/>
            <charset val="134"/>
          </rPr>
          <t xml:space="preserve">
2019-1-10
</t>
        </r>
      </text>
    </comment>
    <comment ref="AI83" authorId="0">
      <text>
        <r>
          <rPr>
            <b/>
            <sz val="9"/>
            <rFont val="宋体"/>
            <charset val="134"/>
          </rPr>
          <t>lenovo:</t>
        </r>
        <r>
          <rPr>
            <sz val="9"/>
            <rFont val="宋体"/>
            <charset val="134"/>
          </rPr>
          <t xml:space="preserve">
2020-7-21</t>
        </r>
      </text>
    </comment>
    <comment ref="AI84" authorId="0">
      <text>
        <r>
          <rPr>
            <b/>
            <sz val="9"/>
            <rFont val="宋体"/>
            <charset val="134"/>
          </rPr>
          <t>lenovo:</t>
        </r>
        <r>
          <rPr>
            <sz val="9"/>
            <rFont val="宋体"/>
            <charset val="134"/>
          </rPr>
          <t xml:space="preserve">
2020-12-9</t>
        </r>
      </text>
    </comment>
    <comment ref="AI85" authorId="0">
      <text>
        <r>
          <rPr>
            <b/>
            <sz val="9"/>
            <rFont val="宋体"/>
            <charset val="134"/>
          </rPr>
          <t>lenovo:</t>
        </r>
        <r>
          <rPr>
            <sz val="9"/>
            <rFont val="宋体"/>
            <charset val="134"/>
          </rPr>
          <t xml:space="preserve">
2020-4-7</t>
        </r>
      </text>
    </comment>
    <comment ref="AI86" authorId="0">
      <text>
        <r>
          <rPr>
            <b/>
            <sz val="9"/>
            <rFont val="宋体"/>
            <charset val="134"/>
          </rPr>
          <t>lenovo:</t>
        </r>
        <r>
          <rPr>
            <sz val="9"/>
            <rFont val="宋体"/>
            <charset val="134"/>
          </rPr>
          <t xml:space="preserve">
2020-5-20</t>
        </r>
      </text>
    </comment>
    <comment ref="AE87" authorId="0">
      <text>
        <r>
          <rPr>
            <b/>
            <sz val="9"/>
            <rFont val="Tahoma"/>
            <charset val="134"/>
          </rPr>
          <t>lenovo:</t>
        </r>
        <r>
          <rPr>
            <sz val="9"/>
            <rFont val="Tahoma"/>
            <charset val="134"/>
          </rPr>
          <t xml:space="preserve">
</t>
        </r>
      </text>
    </comment>
    <comment ref="AI87" authorId="0">
      <text>
        <r>
          <rPr>
            <b/>
            <sz val="9"/>
            <rFont val="宋体"/>
            <charset val="134"/>
          </rPr>
          <t>lenovo:</t>
        </r>
        <r>
          <rPr>
            <sz val="9"/>
            <rFont val="宋体"/>
            <charset val="134"/>
          </rPr>
          <t xml:space="preserve">
2020-1-19
</t>
        </r>
      </text>
    </comment>
    <comment ref="AE88" authorId="0">
      <text>
        <r>
          <rPr>
            <b/>
            <sz val="9"/>
            <rFont val="Tahoma"/>
            <charset val="134"/>
          </rPr>
          <t>lenovo:</t>
        </r>
        <r>
          <rPr>
            <sz val="9"/>
            <rFont val="Tahoma"/>
            <charset val="134"/>
          </rPr>
          <t xml:space="preserve">
2019-6-24</t>
        </r>
      </text>
    </comment>
    <comment ref="AI90" authorId="0">
      <text>
        <r>
          <rPr>
            <b/>
            <sz val="9"/>
            <rFont val="宋体"/>
            <charset val="134"/>
          </rPr>
          <t>lenovo:</t>
        </r>
        <r>
          <rPr>
            <sz val="9"/>
            <rFont val="宋体"/>
            <charset val="134"/>
          </rPr>
          <t xml:space="preserve">
2020-10-26</t>
        </r>
      </text>
    </comment>
    <comment ref="AI91" authorId="0">
      <text>
        <r>
          <rPr>
            <b/>
            <sz val="9"/>
            <rFont val="宋体"/>
            <charset val="134"/>
          </rPr>
          <t>lenovo:</t>
        </r>
        <r>
          <rPr>
            <sz val="9"/>
            <rFont val="宋体"/>
            <charset val="134"/>
          </rPr>
          <t xml:space="preserve">
2020-10-23</t>
        </r>
      </text>
    </comment>
    <comment ref="AI92" authorId="0">
      <text>
        <r>
          <rPr>
            <b/>
            <sz val="9"/>
            <rFont val="宋体"/>
            <charset val="134"/>
          </rPr>
          <t>lenovo:</t>
        </r>
        <r>
          <rPr>
            <sz val="9"/>
            <rFont val="宋体"/>
            <charset val="134"/>
          </rPr>
          <t xml:space="preserve">
2020-10-26</t>
        </r>
      </text>
    </comment>
    <comment ref="AI93" authorId="0">
      <text>
        <r>
          <rPr>
            <b/>
            <sz val="9"/>
            <rFont val="宋体"/>
            <charset val="134"/>
          </rPr>
          <t>lenovo:</t>
        </r>
        <r>
          <rPr>
            <sz val="9"/>
            <rFont val="宋体"/>
            <charset val="134"/>
          </rPr>
          <t xml:space="preserve">
2020-11-30
</t>
        </r>
      </text>
    </comment>
    <comment ref="AE101" authorId="0">
      <text>
        <r>
          <rPr>
            <b/>
            <sz val="9"/>
            <rFont val="Tahoma"/>
            <charset val="134"/>
          </rPr>
          <t>lenovo:</t>
        </r>
        <r>
          <rPr>
            <sz val="9"/>
            <rFont val="Tahoma"/>
            <charset val="134"/>
          </rPr>
          <t xml:space="preserve">
2019-12-23</t>
        </r>
      </text>
    </comment>
    <comment ref="AE106" authorId="0">
      <text>
        <r>
          <rPr>
            <b/>
            <sz val="9"/>
            <rFont val="Tahoma"/>
            <charset val="134"/>
          </rPr>
          <t>lenovo:</t>
        </r>
        <r>
          <rPr>
            <sz val="9"/>
            <rFont val="Tahoma"/>
            <charset val="134"/>
          </rPr>
          <t xml:space="preserve">
2019-8-29</t>
        </r>
      </text>
    </comment>
    <comment ref="AE112" authorId="0">
      <text>
        <r>
          <rPr>
            <b/>
            <sz val="9"/>
            <rFont val="Tahoma"/>
            <charset val="134"/>
          </rPr>
          <t>lenovo:</t>
        </r>
        <r>
          <rPr>
            <sz val="9"/>
            <rFont val="Tahoma"/>
            <charset val="134"/>
          </rPr>
          <t xml:space="preserve">
2019-12-26</t>
        </r>
      </text>
    </comment>
    <comment ref="AI117" authorId="0">
      <text>
        <r>
          <rPr>
            <b/>
            <sz val="9"/>
            <rFont val="宋体"/>
            <charset val="134"/>
          </rPr>
          <t>lenovo:</t>
        </r>
        <r>
          <rPr>
            <sz val="9"/>
            <rFont val="宋体"/>
            <charset val="134"/>
          </rPr>
          <t xml:space="preserve">
2020-7-27</t>
        </r>
      </text>
    </comment>
    <comment ref="AI118" authorId="0">
      <text>
        <r>
          <rPr>
            <b/>
            <sz val="9"/>
            <rFont val="宋体"/>
            <charset val="134"/>
          </rPr>
          <t>lenovo:</t>
        </r>
        <r>
          <rPr>
            <sz val="9"/>
            <rFont val="宋体"/>
            <charset val="134"/>
          </rPr>
          <t xml:space="preserve">
2020-4-7</t>
        </r>
      </text>
    </comment>
    <comment ref="AM118" authorId="0">
      <text>
        <r>
          <rPr>
            <b/>
            <sz val="9"/>
            <rFont val="宋体"/>
            <charset val="134"/>
          </rPr>
          <t>lenovo:</t>
        </r>
        <r>
          <rPr>
            <sz val="9"/>
            <rFont val="宋体"/>
            <charset val="134"/>
          </rPr>
          <t xml:space="preserve">
2021-2-1
</t>
        </r>
      </text>
    </comment>
    <comment ref="AI120" authorId="0">
      <text>
        <r>
          <rPr>
            <b/>
            <sz val="9"/>
            <rFont val="宋体"/>
            <charset val="134"/>
          </rPr>
          <t>lenovo:</t>
        </r>
        <r>
          <rPr>
            <sz val="9"/>
            <rFont val="宋体"/>
            <charset val="134"/>
          </rPr>
          <t xml:space="preserve">
2020-7-13</t>
        </r>
      </text>
    </comment>
    <comment ref="AI121" authorId="0">
      <text>
        <r>
          <rPr>
            <b/>
            <sz val="9"/>
            <rFont val="宋体"/>
            <charset val="134"/>
          </rPr>
          <t>lenovo:</t>
        </r>
        <r>
          <rPr>
            <sz val="9"/>
            <rFont val="宋体"/>
            <charset val="134"/>
          </rPr>
          <t xml:space="preserve">
2020-7-13</t>
        </r>
      </text>
    </comment>
    <comment ref="AE122" authorId="0">
      <text>
        <r>
          <rPr>
            <b/>
            <sz val="9"/>
            <rFont val="Tahoma"/>
            <charset val="134"/>
          </rPr>
          <t>lenovo:</t>
        </r>
        <r>
          <rPr>
            <sz val="9"/>
            <rFont val="Tahoma"/>
            <charset val="134"/>
          </rPr>
          <t xml:space="preserve">
2019-12-4
</t>
        </r>
      </text>
    </comment>
    <comment ref="AI124" authorId="0">
      <text>
        <r>
          <rPr>
            <b/>
            <sz val="9"/>
            <rFont val="宋体"/>
            <charset val="134"/>
          </rPr>
          <t>lenovo:</t>
        </r>
        <r>
          <rPr>
            <sz val="9"/>
            <rFont val="宋体"/>
            <charset val="134"/>
          </rPr>
          <t xml:space="preserve">
2020-1-19</t>
        </r>
      </text>
    </comment>
    <comment ref="AN124" authorId="0">
      <text>
        <r>
          <rPr>
            <b/>
            <sz val="9"/>
            <rFont val="宋体"/>
            <charset val="134"/>
          </rPr>
          <t>lenovo:</t>
        </r>
        <r>
          <rPr>
            <sz val="9"/>
            <rFont val="宋体"/>
            <charset val="134"/>
          </rPr>
          <t xml:space="preserve">
2020-8-28</t>
        </r>
      </text>
    </comment>
    <comment ref="AI133" authorId="0">
      <text>
        <r>
          <rPr>
            <b/>
            <sz val="9"/>
            <rFont val="宋体"/>
            <charset val="134"/>
          </rPr>
          <t>lenovo:</t>
        </r>
        <r>
          <rPr>
            <sz val="9"/>
            <rFont val="宋体"/>
            <charset val="134"/>
          </rPr>
          <t xml:space="preserve">
2020-9
</t>
        </r>
      </text>
    </comment>
    <comment ref="AI135" authorId="0">
      <text>
        <r>
          <rPr>
            <b/>
            <sz val="9"/>
            <rFont val="宋体"/>
            <charset val="134"/>
          </rPr>
          <t>lenovo:</t>
        </r>
        <r>
          <rPr>
            <sz val="9"/>
            <rFont val="宋体"/>
            <charset val="134"/>
          </rPr>
          <t xml:space="preserve">
2020-4-10</t>
        </r>
      </text>
    </comment>
    <comment ref="AI136" authorId="0">
      <text>
        <r>
          <rPr>
            <b/>
            <sz val="9"/>
            <rFont val="宋体"/>
            <charset val="134"/>
          </rPr>
          <t>lenovo:</t>
        </r>
        <r>
          <rPr>
            <sz val="9"/>
            <rFont val="宋体"/>
            <charset val="134"/>
          </rPr>
          <t xml:space="preserve">
2020-4-10</t>
        </r>
      </text>
    </comment>
    <comment ref="AI138" authorId="0">
      <text>
        <r>
          <rPr>
            <b/>
            <sz val="9"/>
            <rFont val="宋体"/>
            <charset val="134"/>
          </rPr>
          <t>lenovo:</t>
        </r>
        <r>
          <rPr>
            <sz val="9"/>
            <rFont val="宋体"/>
            <charset val="134"/>
          </rPr>
          <t xml:space="preserve">
2020-5-19.
</t>
        </r>
      </text>
    </comment>
    <comment ref="AI139" authorId="0">
      <text>
        <r>
          <rPr>
            <b/>
            <sz val="9"/>
            <rFont val="宋体"/>
            <charset val="134"/>
          </rPr>
          <t>lenovo:</t>
        </r>
        <r>
          <rPr>
            <sz val="9"/>
            <rFont val="宋体"/>
            <charset val="134"/>
          </rPr>
          <t xml:space="preserve">
2020-7-20
</t>
        </r>
      </text>
    </comment>
    <comment ref="AE141" authorId="0">
      <text>
        <r>
          <rPr>
            <b/>
            <sz val="9"/>
            <rFont val="Tahoma"/>
            <charset val="134"/>
          </rPr>
          <t>lenovo:</t>
        </r>
        <r>
          <rPr>
            <sz val="9"/>
            <rFont val="Tahoma"/>
            <charset val="134"/>
          </rPr>
          <t xml:space="preserve">
2019-12-31</t>
        </r>
      </text>
    </comment>
    <comment ref="AE142" authorId="0">
      <text>
        <r>
          <rPr>
            <b/>
            <sz val="9"/>
            <rFont val="Tahoma"/>
            <charset val="134"/>
          </rPr>
          <t>lenovo:</t>
        </r>
        <r>
          <rPr>
            <sz val="9"/>
            <rFont val="Tahoma"/>
            <charset val="134"/>
          </rPr>
          <t xml:space="preserve">
2019-12-27</t>
        </r>
      </text>
    </comment>
    <comment ref="AE143" authorId="0">
      <text>
        <r>
          <rPr>
            <b/>
            <sz val="9"/>
            <rFont val="Tahoma"/>
            <charset val="134"/>
          </rPr>
          <t>lenovo:</t>
        </r>
        <r>
          <rPr>
            <sz val="9"/>
            <rFont val="Tahoma"/>
            <charset val="134"/>
          </rPr>
          <t xml:space="preserve">
2019-12-4
</t>
        </r>
      </text>
    </comment>
    <comment ref="AI143" authorId="0">
      <text>
        <r>
          <rPr>
            <b/>
            <sz val="9"/>
            <rFont val="宋体"/>
            <charset val="134"/>
          </rPr>
          <t>lenovo:</t>
        </r>
        <r>
          <rPr>
            <sz val="9"/>
            <rFont val="宋体"/>
            <charset val="134"/>
          </rPr>
          <t xml:space="preserve">
2020-10-26</t>
        </r>
      </text>
    </comment>
    <comment ref="AI144" authorId="0">
      <text>
        <r>
          <rPr>
            <b/>
            <sz val="9"/>
            <rFont val="宋体"/>
            <charset val="134"/>
          </rPr>
          <t>lenovo:</t>
        </r>
        <r>
          <rPr>
            <sz val="9"/>
            <rFont val="宋体"/>
            <charset val="134"/>
          </rPr>
          <t xml:space="preserve">
2020-1-19
</t>
        </r>
      </text>
    </comment>
    <comment ref="AJ144" authorId="0">
      <text>
        <r>
          <rPr>
            <b/>
            <sz val="9"/>
            <rFont val="宋体"/>
            <charset val="134"/>
          </rPr>
          <t>lenovo:</t>
        </r>
        <r>
          <rPr>
            <sz val="9"/>
            <rFont val="宋体"/>
            <charset val="134"/>
          </rPr>
          <t xml:space="preserve">
2020-10-26</t>
        </r>
      </text>
    </comment>
    <comment ref="AJ145" authorId="0">
      <text>
        <r>
          <rPr>
            <b/>
            <sz val="9"/>
            <rFont val="宋体"/>
            <charset val="134"/>
          </rPr>
          <t>lenovo:</t>
        </r>
        <r>
          <rPr>
            <sz val="9"/>
            <rFont val="宋体"/>
            <charset val="134"/>
          </rPr>
          <t xml:space="preserve">
2020-7-13</t>
        </r>
      </text>
    </comment>
    <comment ref="AM146" authorId="0">
      <text>
        <r>
          <rPr>
            <b/>
            <sz val="9"/>
            <rFont val="宋体"/>
            <charset val="134"/>
          </rPr>
          <t>lenovo:</t>
        </r>
        <r>
          <rPr>
            <sz val="9"/>
            <rFont val="宋体"/>
            <charset val="134"/>
          </rPr>
          <t xml:space="preserve">
2021-1-25</t>
        </r>
      </text>
    </comment>
    <comment ref="AE147" authorId="0">
      <text>
        <r>
          <rPr>
            <b/>
            <sz val="9"/>
            <rFont val="Tahoma"/>
            <charset val="134"/>
          </rPr>
          <t>lenovo:</t>
        </r>
        <r>
          <rPr>
            <sz val="9"/>
            <rFont val="Tahoma"/>
            <charset val="134"/>
          </rPr>
          <t xml:space="preserve">
2019-12-17</t>
        </r>
      </text>
    </comment>
    <comment ref="AM148" authorId="0">
      <text>
        <r>
          <rPr>
            <b/>
            <sz val="9"/>
            <rFont val="宋体"/>
            <charset val="134"/>
          </rPr>
          <t>lenovo:</t>
        </r>
        <r>
          <rPr>
            <sz val="9"/>
            <rFont val="宋体"/>
            <charset val="134"/>
          </rPr>
          <t xml:space="preserve">
2021-2-3</t>
        </r>
      </text>
    </comment>
    <comment ref="AI149" authorId="0">
      <text>
        <r>
          <rPr>
            <b/>
            <sz val="9"/>
            <rFont val="宋体"/>
            <charset val="134"/>
          </rPr>
          <t>lenovo:</t>
        </r>
        <r>
          <rPr>
            <sz val="9"/>
            <rFont val="宋体"/>
            <charset val="134"/>
          </rPr>
          <t xml:space="preserve">
2020-8-28
</t>
        </r>
      </text>
    </comment>
    <comment ref="AI151" authorId="0">
      <text>
        <r>
          <rPr>
            <b/>
            <sz val="9"/>
            <rFont val="宋体"/>
            <charset val="134"/>
          </rPr>
          <t>lenovo:</t>
        </r>
        <r>
          <rPr>
            <sz val="9"/>
            <rFont val="宋体"/>
            <charset val="134"/>
          </rPr>
          <t xml:space="preserve">
2020-5-26
</t>
        </r>
      </text>
    </comment>
    <comment ref="AI152" authorId="0">
      <text>
        <r>
          <rPr>
            <b/>
            <sz val="9"/>
            <rFont val="宋体"/>
            <charset val="134"/>
          </rPr>
          <t>lenovo:</t>
        </r>
        <r>
          <rPr>
            <sz val="9"/>
            <rFont val="宋体"/>
            <charset val="134"/>
          </rPr>
          <t xml:space="preserve">
2020-5-19</t>
        </r>
      </text>
    </comment>
    <comment ref="AI153" authorId="0">
      <text>
        <r>
          <rPr>
            <b/>
            <sz val="9"/>
            <rFont val="宋体"/>
            <charset val="134"/>
          </rPr>
          <t>lenovo:</t>
        </r>
        <r>
          <rPr>
            <sz val="9"/>
            <rFont val="宋体"/>
            <charset val="134"/>
          </rPr>
          <t xml:space="preserve">
2020-3-16</t>
        </r>
      </text>
    </comment>
    <comment ref="AJ153" authorId="0">
      <text>
        <r>
          <rPr>
            <b/>
            <sz val="9"/>
            <rFont val="宋体"/>
            <charset val="134"/>
          </rPr>
          <t>lenovo:</t>
        </r>
        <r>
          <rPr>
            <sz val="9"/>
            <rFont val="宋体"/>
            <charset val="134"/>
          </rPr>
          <t xml:space="preserve">
2020-4-14</t>
        </r>
      </text>
    </comment>
    <comment ref="AK153" authorId="0">
      <text>
        <r>
          <rPr>
            <b/>
            <sz val="9"/>
            <rFont val="宋体"/>
            <charset val="134"/>
          </rPr>
          <t>lenovo:</t>
        </r>
        <r>
          <rPr>
            <sz val="9"/>
            <rFont val="宋体"/>
            <charset val="134"/>
          </rPr>
          <t xml:space="preserve">
2020-11-30
</t>
        </r>
      </text>
    </comment>
    <comment ref="AI156" authorId="0">
      <text>
        <r>
          <rPr>
            <b/>
            <sz val="9"/>
            <rFont val="宋体"/>
            <charset val="134"/>
          </rPr>
          <t>lenovo:</t>
        </r>
        <r>
          <rPr>
            <sz val="9"/>
            <rFont val="宋体"/>
            <charset val="134"/>
          </rPr>
          <t xml:space="preserve">
2020-8-3
</t>
        </r>
      </text>
    </comment>
    <comment ref="AJ156" authorId="0">
      <text>
        <r>
          <rPr>
            <b/>
            <sz val="9"/>
            <rFont val="宋体"/>
            <charset val="134"/>
          </rPr>
          <t>lenovo:</t>
        </r>
        <r>
          <rPr>
            <sz val="9"/>
            <rFont val="宋体"/>
            <charset val="134"/>
          </rPr>
          <t xml:space="preserve">
2020-11-30
</t>
        </r>
      </text>
    </comment>
    <comment ref="AI157" authorId="0">
      <text>
        <r>
          <rPr>
            <b/>
            <sz val="9"/>
            <rFont val="宋体"/>
            <charset val="134"/>
          </rPr>
          <t>lenovo:</t>
        </r>
        <r>
          <rPr>
            <sz val="9"/>
            <rFont val="宋体"/>
            <charset val="134"/>
          </rPr>
          <t xml:space="preserve">
2020-4-21</t>
        </r>
      </text>
    </comment>
    <comment ref="AI159" authorId="0">
      <text>
        <r>
          <rPr>
            <b/>
            <sz val="9"/>
            <rFont val="宋体"/>
            <charset val="134"/>
          </rPr>
          <t>lenovo:</t>
        </r>
        <r>
          <rPr>
            <sz val="9"/>
            <rFont val="宋体"/>
            <charset val="134"/>
          </rPr>
          <t xml:space="preserve">
2020-4-15</t>
        </r>
      </text>
    </comment>
    <comment ref="AM161" authorId="0">
      <text>
        <r>
          <rPr>
            <b/>
            <sz val="9"/>
            <rFont val="宋体"/>
            <charset val="134"/>
          </rPr>
          <t>lenovo:</t>
        </r>
        <r>
          <rPr>
            <sz val="9"/>
            <rFont val="宋体"/>
            <charset val="134"/>
          </rPr>
          <t xml:space="preserve">
2021.1-25</t>
        </r>
      </text>
    </comment>
    <comment ref="AM162" authorId="0">
      <text>
        <r>
          <rPr>
            <b/>
            <sz val="9"/>
            <rFont val="宋体"/>
            <charset val="134"/>
          </rPr>
          <t>lenovo:</t>
        </r>
        <r>
          <rPr>
            <sz val="9"/>
            <rFont val="宋体"/>
            <charset val="134"/>
          </rPr>
          <t xml:space="preserve">
2021-1-25</t>
        </r>
      </text>
    </comment>
    <comment ref="AI166" authorId="0">
      <text>
        <r>
          <rPr>
            <b/>
            <sz val="9"/>
            <rFont val="宋体"/>
            <charset val="134"/>
          </rPr>
          <t>lenovo:</t>
        </r>
        <r>
          <rPr>
            <sz val="9"/>
            <rFont val="宋体"/>
            <charset val="134"/>
          </rPr>
          <t xml:space="preserve">
2020-7-16
</t>
        </r>
      </text>
    </comment>
    <comment ref="AI167" authorId="0">
      <text>
        <r>
          <rPr>
            <b/>
            <sz val="9"/>
            <rFont val="宋体"/>
            <charset val="134"/>
          </rPr>
          <t>lenovo:</t>
        </r>
        <r>
          <rPr>
            <sz val="9"/>
            <rFont val="宋体"/>
            <charset val="134"/>
          </rPr>
          <t xml:space="preserve">
2020-10-26</t>
        </r>
      </text>
    </comment>
    <comment ref="AI168" authorId="0">
      <text>
        <r>
          <rPr>
            <b/>
            <sz val="9"/>
            <rFont val="宋体"/>
            <charset val="134"/>
          </rPr>
          <t>lenovo:</t>
        </r>
        <r>
          <rPr>
            <sz val="9"/>
            <rFont val="宋体"/>
            <charset val="134"/>
          </rPr>
          <t xml:space="preserve">
2020-10-23</t>
        </r>
      </text>
    </comment>
    <comment ref="AI171" authorId="0">
      <text>
        <r>
          <rPr>
            <b/>
            <sz val="9"/>
            <rFont val="宋体"/>
            <charset val="134"/>
          </rPr>
          <t>lenovo:</t>
        </r>
        <r>
          <rPr>
            <sz val="9"/>
            <rFont val="宋体"/>
            <charset val="134"/>
          </rPr>
          <t xml:space="preserve">
2020-6
</t>
        </r>
      </text>
    </comment>
    <comment ref="AM171" authorId="0">
      <text>
        <r>
          <rPr>
            <b/>
            <sz val="9"/>
            <rFont val="宋体"/>
            <charset val="134"/>
          </rPr>
          <t>lenovo:</t>
        </r>
        <r>
          <rPr>
            <sz val="9"/>
            <rFont val="宋体"/>
            <charset val="134"/>
          </rPr>
          <t xml:space="preserve">
2021-2-4
</t>
        </r>
      </text>
    </comment>
    <comment ref="AI175" authorId="0">
      <text>
        <r>
          <rPr>
            <b/>
            <sz val="9"/>
            <rFont val="宋体"/>
            <charset val="134"/>
          </rPr>
          <t>lenovo:</t>
        </r>
        <r>
          <rPr>
            <sz val="9"/>
            <rFont val="宋体"/>
            <charset val="134"/>
          </rPr>
          <t xml:space="preserve">
2020-12-9
</t>
        </r>
      </text>
    </comment>
    <comment ref="AI181" authorId="0">
      <text>
        <r>
          <rPr>
            <b/>
            <sz val="9"/>
            <rFont val="宋体"/>
            <charset val="134"/>
          </rPr>
          <t>lenovo:</t>
        </r>
        <r>
          <rPr>
            <sz val="9"/>
            <rFont val="宋体"/>
            <charset val="134"/>
          </rPr>
          <t xml:space="preserve">
2020-12-11
</t>
        </r>
      </text>
    </comment>
    <comment ref="AI182" authorId="0">
      <text>
        <r>
          <rPr>
            <b/>
            <sz val="9"/>
            <rFont val="宋体"/>
            <charset val="134"/>
          </rPr>
          <t>lenovo:</t>
        </r>
        <r>
          <rPr>
            <sz val="9"/>
            <rFont val="宋体"/>
            <charset val="134"/>
          </rPr>
          <t xml:space="preserve">
2020-10-26</t>
        </r>
      </text>
    </comment>
    <comment ref="AI184" authorId="0">
      <text>
        <r>
          <rPr>
            <b/>
            <sz val="9"/>
            <rFont val="宋体"/>
            <charset val="134"/>
          </rPr>
          <t>lenovo:</t>
        </r>
        <r>
          <rPr>
            <sz val="9"/>
            <rFont val="宋体"/>
            <charset val="134"/>
          </rPr>
          <t xml:space="preserve">
2020-11-30
</t>
        </r>
      </text>
    </comment>
    <comment ref="AI185" authorId="0">
      <text>
        <r>
          <rPr>
            <b/>
            <sz val="9"/>
            <rFont val="宋体"/>
            <charset val="134"/>
          </rPr>
          <t>lenovo:</t>
        </r>
        <r>
          <rPr>
            <sz val="9"/>
            <rFont val="宋体"/>
            <charset val="134"/>
          </rPr>
          <t xml:space="preserve">
2020-7-13</t>
        </r>
      </text>
    </comment>
    <comment ref="AJ185" authorId="0">
      <text>
        <r>
          <rPr>
            <b/>
            <sz val="9"/>
            <rFont val="宋体"/>
            <charset val="134"/>
          </rPr>
          <t>lenovo:</t>
        </r>
        <r>
          <rPr>
            <sz val="9"/>
            <rFont val="宋体"/>
            <charset val="134"/>
          </rPr>
          <t xml:space="preserve">
</t>
        </r>
      </text>
    </comment>
    <comment ref="AM185" authorId="0">
      <text>
        <r>
          <rPr>
            <b/>
            <sz val="9"/>
            <rFont val="宋体"/>
            <charset val="134"/>
          </rPr>
          <t>lenovo:</t>
        </r>
        <r>
          <rPr>
            <sz val="9"/>
            <rFont val="宋体"/>
            <charset val="134"/>
          </rPr>
          <t xml:space="preserve">
2021-1-25</t>
        </r>
      </text>
    </comment>
    <comment ref="AI186" authorId="0">
      <text>
        <r>
          <rPr>
            <b/>
            <sz val="9"/>
            <rFont val="宋体"/>
            <charset val="134"/>
          </rPr>
          <t>lenovo:</t>
        </r>
        <r>
          <rPr>
            <sz val="9"/>
            <rFont val="宋体"/>
            <charset val="134"/>
          </rPr>
          <t xml:space="preserve">
2020-12-23</t>
        </r>
      </text>
    </comment>
    <comment ref="AI188" authorId="0">
      <text>
        <r>
          <rPr>
            <b/>
            <sz val="9"/>
            <rFont val="宋体"/>
            <charset val="134"/>
          </rPr>
          <t>lenovo:</t>
        </r>
        <r>
          <rPr>
            <sz val="9"/>
            <rFont val="宋体"/>
            <charset val="134"/>
          </rPr>
          <t xml:space="preserve">
2020-11-16
</t>
        </r>
      </text>
    </comment>
    <comment ref="AM189" authorId="0">
      <text>
        <r>
          <rPr>
            <b/>
            <sz val="9"/>
            <rFont val="宋体"/>
            <charset val="134"/>
          </rPr>
          <t>lenovo:</t>
        </r>
        <r>
          <rPr>
            <sz val="9"/>
            <rFont val="宋体"/>
            <charset val="134"/>
          </rPr>
          <t xml:space="preserve">
2021-2-3</t>
        </r>
      </text>
    </comment>
    <comment ref="AI190" authorId="0">
      <text>
        <r>
          <rPr>
            <b/>
            <sz val="9"/>
            <rFont val="宋体"/>
            <charset val="134"/>
          </rPr>
          <t>lenovo:</t>
        </r>
        <r>
          <rPr>
            <sz val="9"/>
            <rFont val="宋体"/>
            <charset val="134"/>
          </rPr>
          <t xml:space="preserve">
2020-12-4</t>
        </r>
      </text>
    </comment>
    <comment ref="AN190" authorId="0">
      <text>
        <r>
          <rPr>
            <b/>
            <sz val="9"/>
            <rFont val="宋体"/>
            <charset val="134"/>
          </rPr>
          <t>lenovo:</t>
        </r>
        <r>
          <rPr>
            <sz val="9"/>
            <rFont val="宋体"/>
            <charset val="134"/>
          </rPr>
          <t xml:space="preserve">
2020-12-4</t>
        </r>
      </text>
    </comment>
    <comment ref="AO190" authorId="0">
      <text>
        <r>
          <rPr>
            <b/>
            <sz val="9"/>
            <rFont val="宋体"/>
            <charset val="134"/>
          </rPr>
          <t>lenovo:</t>
        </r>
        <r>
          <rPr>
            <sz val="9"/>
            <rFont val="宋体"/>
            <charset val="134"/>
          </rPr>
          <t xml:space="preserve">
2020-12-4</t>
        </r>
      </text>
    </comment>
    <comment ref="AP190" authorId="0">
      <text>
        <r>
          <rPr>
            <b/>
            <sz val="9"/>
            <rFont val="宋体"/>
            <charset val="134"/>
          </rPr>
          <t>lenovo:</t>
        </r>
        <r>
          <rPr>
            <sz val="9"/>
            <rFont val="宋体"/>
            <charset val="134"/>
          </rPr>
          <t xml:space="preserve">
2020-12-4</t>
        </r>
      </text>
    </comment>
    <comment ref="AI198" authorId="0">
      <text>
        <r>
          <rPr>
            <b/>
            <sz val="9"/>
            <rFont val="宋体"/>
            <charset val="134"/>
          </rPr>
          <t>lenovo:</t>
        </r>
        <r>
          <rPr>
            <sz val="9"/>
            <rFont val="宋体"/>
            <charset val="134"/>
          </rPr>
          <t xml:space="preserve">
2020-12-19</t>
        </r>
      </text>
    </comment>
    <comment ref="AI199" authorId="0">
      <text>
        <r>
          <rPr>
            <b/>
            <sz val="9"/>
            <rFont val="宋体"/>
            <charset val="134"/>
          </rPr>
          <t>lenovo:</t>
        </r>
        <r>
          <rPr>
            <sz val="9"/>
            <rFont val="宋体"/>
            <charset val="134"/>
          </rPr>
          <t xml:space="preserve">
2020-11-30</t>
        </r>
      </text>
    </comment>
    <comment ref="AI200" authorId="0">
      <text>
        <r>
          <rPr>
            <b/>
            <sz val="9"/>
            <rFont val="宋体"/>
            <charset val="134"/>
          </rPr>
          <t>lenovo:</t>
        </r>
        <r>
          <rPr>
            <sz val="9"/>
            <rFont val="宋体"/>
            <charset val="134"/>
          </rPr>
          <t xml:space="preserve">
2020-11-30</t>
        </r>
      </text>
    </comment>
    <comment ref="AI201" authorId="0">
      <text>
        <r>
          <rPr>
            <b/>
            <sz val="9"/>
            <rFont val="宋体"/>
            <charset val="134"/>
          </rPr>
          <t>lenovo:</t>
        </r>
        <r>
          <rPr>
            <sz val="9"/>
            <rFont val="宋体"/>
            <charset val="134"/>
          </rPr>
          <t xml:space="preserve">
2020-12-14</t>
        </r>
      </text>
    </comment>
    <comment ref="AM203" authorId="0">
      <text>
        <r>
          <rPr>
            <b/>
            <sz val="9"/>
            <rFont val="宋体"/>
            <charset val="134"/>
          </rPr>
          <t>lenovo:</t>
        </r>
        <r>
          <rPr>
            <sz val="9"/>
            <rFont val="宋体"/>
            <charset val="134"/>
          </rPr>
          <t xml:space="preserve">
2021-2-3</t>
        </r>
      </text>
    </comment>
    <comment ref="AM204" authorId="0">
      <text>
        <r>
          <rPr>
            <b/>
            <sz val="9"/>
            <rFont val="宋体"/>
            <charset val="134"/>
          </rPr>
          <t>lenovo:</t>
        </r>
        <r>
          <rPr>
            <sz val="9"/>
            <rFont val="宋体"/>
            <charset val="134"/>
          </rPr>
          <t xml:space="preserve">
2021-2-1
</t>
        </r>
      </text>
    </comment>
    <comment ref="AM207" authorId="0">
      <text>
        <r>
          <rPr>
            <b/>
            <sz val="9"/>
            <rFont val="宋体"/>
            <charset val="134"/>
          </rPr>
          <t>lenovo:</t>
        </r>
        <r>
          <rPr>
            <sz val="9"/>
            <rFont val="宋体"/>
            <charset val="134"/>
          </rPr>
          <t xml:space="preserve">
2021-2-3
</t>
        </r>
      </text>
    </comment>
    <comment ref="AM208" authorId="0">
      <text>
        <r>
          <rPr>
            <b/>
            <sz val="9"/>
            <rFont val="宋体"/>
            <charset val="134"/>
          </rPr>
          <t>lenovo:</t>
        </r>
        <r>
          <rPr>
            <sz val="9"/>
            <rFont val="宋体"/>
            <charset val="134"/>
          </rPr>
          <t xml:space="preserve">
2021-2-1
</t>
        </r>
      </text>
    </comment>
    <comment ref="AI209" authorId="0">
      <text>
        <r>
          <rPr>
            <b/>
            <sz val="9"/>
            <rFont val="宋体"/>
            <charset val="134"/>
          </rPr>
          <t>lenovo:</t>
        </r>
        <r>
          <rPr>
            <sz val="9"/>
            <rFont val="宋体"/>
            <charset val="134"/>
          </rPr>
          <t xml:space="preserve">
2020-11-30
</t>
        </r>
      </text>
    </comment>
    <comment ref="AM210" authorId="0">
      <text>
        <r>
          <rPr>
            <b/>
            <sz val="9"/>
            <rFont val="宋体"/>
            <charset val="134"/>
          </rPr>
          <t>lenovo:</t>
        </r>
        <r>
          <rPr>
            <sz val="9"/>
            <rFont val="宋体"/>
            <charset val="134"/>
          </rPr>
          <t xml:space="preserve">
2021-2-3</t>
        </r>
      </text>
    </comment>
    <comment ref="AM212" authorId="0">
      <text>
        <r>
          <rPr>
            <b/>
            <sz val="9"/>
            <rFont val="宋体"/>
            <charset val="134"/>
          </rPr>
          <t>lenovo:</t>
        </r>
        <r>
          <rPr>
            <sz val="9"/>
            <rFont val="宋体"/>
            <charset val="134"/>
          </rPr>
          <t xml:space="preserve">
2021-1-22</t>
        </r>
      </text>
    </comment>
    <comment ref="AI220" authorId="0">
      <text>
        <r>
          <rPr>
            <b/>
            <sz val="9"/>
            <rFont val="宋体"/>
            <charset val="134"/>
          </rPr>
          <t>lenovo:</t>
        </r>
        <r>
          <rPr>
            <sz val="9"/>
            <rFont val="宋体"/>
            <charset val="134"/>
          </rPr>
          <t xml:space="preserve">
2020-11-30
</t>
        </r>
      </text>
    </comment>
    <comment ref="AI221" authorId="0">
      <text>
        <r>
          <rPr>
            <b/>
            <sz val="9"/>
            <rFont val="宋体"/>
            <charset val="134"/>
          </rPr>
          <t>lenovo:</t>
        </r>
        <r>
          <rPr>
            <sz val="9"/>
            <rFont val="宋体"/>
            <charset val="134"/>
          </rPr>
          <t xml:space="preserve">
2020-11-30</t>
        </r>
      </text>
    </comment>
    <comment ref="AM227" authorId="0">
      <text>
        <r>
          <rPr>
            <b/>
            <sz val="9"/>
            <rFont val="宋体"/>
            <charset val="134"/>
          </rPr>
          <t>lenovo:</t>
        </r>
        <r>
          <rPr>
            <sz val="9"/>
            <rFont val="宋体"/>
            <charset val="134"/>
          </rPr>
          <t xml:space="preserve">
2021-1-25</t>
        </r>
      </text>
    </comment>
    <comment ref="AM228" authorId="0">
      <text>
        <r>
          <rPr>
            <b/>
            <sz val="9"/>
            <rFont val="宋体"/>
            <charset val="134"/>
          </rPr>
          <t>lenovo:</t>
        </r>
        <r>
          <rPr>
            <sz val="9"/>
            <rFont val="宋体"/>
            <charset val="134"/>
          </rPr>
          <t xml:space="preserve">
2021-2-4</t>
        </r>
      </text>
    </comment>
    <comment ref="AM229" authorId="0">
      <text>
        <r>
          <rPr>
            <b/>
            <sz val="9"/>
            <rFont val="宋体"/>
            <charset val="134"/>
          </rPr>
          <t>lenovo:</t>
        </r>
        <r>
          <rPr>
            <sz val="9"/>
            <rFont val="宋体"/>
            <charset val="134"/>
          </rPr>
          <t xml:space="preserve">
2021-1-22</t>
        </r>
      </text>
    </comment>
    <comment ref="AM230" authorId="0">
      <text>
        <r>
          <rPr>
            <b/>
            <sz val="9"/>
            <rFont val="宋体"/>
            <charset val="134"/>
          </rPr>
          <t>lenovo:</t>
        </r>
        <r>
          <rPr>
            <sz val="9"/>
            <rFont val="宋体"/>
            <charset val="134"/>
          </rPr>
          <t xml:space="preserve">
2021-1-25</t>
        </r>
      </text>
    </comment>
    <comment ref="AM231" authorId="0">
      <text>
        <r>
          <rPr>
            <b/>
            <sz val="9"/>
            <rFont val="宋体"/>
            <charset val="134"/>
          </rPr>
          <t>lenovo:</t>
        </r>
        <r>
          <rPr>
            <sz val="9"/>
            <rFont val="宋体"/>
            <charset val="134"/>
          </rPr>
          <t xml:space="preserve">
2021-2-4</t>
        </r>
      </text>
    </comment>
  </commentList>
</comments>
</file>

<file path=xl/comments2.xml><?xml version="1.0" encoding="utf-8"?>
<comments xmlns="http://schemas.openxmlformats.org/spreadsheetml/2006/main">
  <authors>
    <author>lenovo</author>
  </authors>
  <commentList>
    <comment ref="AC2" authorId="0">
      <text>
        <r>
          <rPr>
            <b/>
            <sz val="9"/>
            <rFont val="Tahoma"/>
            <charset val="134"/>
          </rPr>
          <t>lenovo:</t>
        </r>
        <r>
          <rPr>
            <sz val="9"/>
            <rFont val="Tahoma"/>
            <charset val="134"/>
          </rPr>
          <t xml:space="preserve">
2019-12-17</t>
        </r>
      </text>
    </comment>
  </commentList>
</comments>
</file>

<file path=xl/comments3.xml><?xml version="1.0" encoding="utf-8"?>
<comments xmlns="http://schemas.openxmlformats.org/spreadsheetml/2006/main">
  <authors>
    <author>lenovo</author>
  </authors>
  <commentList>
    <comment ref="AC2" authorId="0">
      <text>
        <r>
          <rPr>
            <b/>
            <sz val="9"/>
            <rFont val="Tahoma"/>
            <charset val="134"/>
          </rPr>
          <t>lenovo:</t>
        </r>
        <r>
          <rPr>
            <sz val="9"/>
            <rFont val="Tahoma"/>
            <charset val="134"/>
          </rPr>
          <t xml:space="preserve">
2019-1-17</t>
        </r>
      </text>
    </comment>
    <comment ref="AC3" authorId="0">
      <text>
        <r>
          <rPr>
            <b/>
            <sz val="9"/>
            <rFont val="Tahoma"/>
            <charset val="134"/>
          </rPr>
          <t>lenovo:</t>
        </r>
        <r>
          <rPr>
            <sz val="9"/>
            <rFont val="Tahoma"/>
            <charset val="134"/>
          </rPr>
          <t xml:space="preserve">
2019-1-9</t>
        </r>
      </text>
    </comment>
    <comment ref="AC4" authorId="0">
      <text>
        <r>
          <rPr>
            <b/>
            <sz val="9"/>
            <rFont val="Tahoma"/>
            <charset val="134"/>
          </rPr>
          <t>lenovo:</t>
        </r>
        <r>
          <rPr>
            <sz val="9"/>
            <rFont val="Tahoma"/>
            <charset val="134"/>
          </rPr>
          <t xml:space="preserve">
2019-3-26</t>
        </r>
      </text>
    </comment>
    <comment ref="Z5" authorId="0">
      <text>
        <r>
          <rPr>
            <b/>
            <sz val="9"/>
            <rFont val="Tahoma"/>
            <charset val="134"/>
          </rPr>
          <t>lenovo:</t>
        </r>
        <r>
          <rPr>
            <sz val="9"/>
            <rFont val="Tahoma"/>
            <charset val="134"/>
          </rPr>
          <t xml:space="preserve">
2018-9-3
</t>
        </r>
      </text>
    </comment>
    <comment ref="Z6" authorId="0">
      <text>
        <r>
          <rPr>
            <b/>
            <sz val="9"/>
            <rFont val="Tahoma"/>
            <charset val="134"/>
          </rPr>
          <t>lenovo:</t>
        </r>
        <r>
          <rPr>
            <sz val="9"/>
            <rFont val="Tahoma"/>
            <charset val="134"/>
          </rPr>
          <t xml:space="preserve">
2018-11-7
</t>
        </r>
      </text>
    </comment>
    <comment ref="Z7" authorId="0">
      <text>
        <r>
          <rPr>
            <b/>
            <sz val="9"/>
            <rFont val="Tahoma"/>
            <charset val="134"/>
          </rPr>
          <t>lenovo:</t>
        </r>
        <r>
          <rPr>
            <sz val="9"/>
            <rFont val="Tahoma"/>
            <charset val="134"/>
          </rPr>
          <t xml:space="preserve">
2018-11-7
</t>
        </r>
      </text>
    </comment>
    <comment ref="AC8" authorId="0">
      <text>
        <r>
          <rPr>
            <b/>
            <sz val="9"/>
            <rFont val="Tahoma"/>
            <charset val="134"/>
          </rPr>
          <t>lenovo:</t>
        </r>
        <r>
          <rPr>
            <sz val="9"/>
            <rFont val="Tahoma"/>
            <charset val="134"/>
          </rPr>
          <t xml:space="preserve">
2019-6-25
</t>
        </r>
      </text>
    </comment>
    <comment ref="AC9" authorId="0">
      <text>
        <r>
          <rPr>
            <b/>
            <sz val="9"/>
            <rFont val="Tahoma"/>
            <charset val="134"/>
          </rPr>
          <t>lenovo:</t>
        </r>
        <r>
          <rPr>
            <sz val="9"/>
            <rFont val="Tahoma"/>
            <charset val="134"/>
          </rPr>
          <t xml:space="preserve">
2019-2-22
</t>
        </r>
      </text>
    </comment>
    <comment ref="AC10" authorId="0">
      <text>
        <r>
          <rPr>
            <b/>
            <sz val="9"/>
            <rFont val="Tahoma"/>
            <charset val="134"/>
          </rPr>
          <t>lenovo:</t>
        </r>
        <r>
          <rPr>
            <sz val="9"/>
            <rFont val="Tahoma"/>
            <charset val="134"/>
          </rPr>
          <t xml:space="preserve">
2019-1-21</t>
        </r>
      </text>
    </comment>
    <comment ref="AC11" authorId="0">
      <text>
        <r>
          <rPr>
            <b/>
            <sz val="9"/>
            <rFont val="Tahoma"/>
            <charset val="134"/>
          </rPr>
          <t>lenovo:</t>
        </r>
        <r>
          <rPr>
            <sz val="9"/>
            <rFont val="Tahoma"/>
            <charset val="134"/>
          </rPr>
          <t xml:space="preserve">
2019-3-12</t>
        </r>
      </text>
    </comment>
    <comment ref="AC14" authorId="0">
      <text>
        <r>
          <rPr>
            <b/>
            <sz val="9"/>
            <rFont val="Tahoma"/>
            <charset val="134"/>
          </rPr>
          <t>lenovo:</t>
        </r>
        <r>
          <rPr>
            <sz val="9"/>
            <rFont val="Tahoma"/>
            <charset val="134"/>
          </rPr>
          <t xml:space="preserve">
2019-2-22
</t>
        </r>
      </text>
    </comment>
    <comment ref="AC15" authorId="0">
      <text>
        <r>
          <rPr>
            <b/>
            <sz val="9"/>
            <rFont val="Tahoma"/>
            <charset val="134"/>
          </rPr>
          <t>lenovo:</t>
        </r>
        <r>
          <rPr>
            <sz val="9"/>
            <rFont val="Tahoma"/>
            <charset val="134"/>
          </rPr>
          <t xml:space="preserve">
2019-2-22</t>
        </r>
      </text>
    </comment>
    <comment ref="AC16" authorId="0">
      <text>
        <r>
          <rPr>
            <b/>
            <sz val="9"/>
            <rFont val="Tahoma"/>
            <charset val="134"/>
          </rPr>
          <t>lenovo:</t>
        </r>
        <r>
          <rPr>
            <sz val="9"/>
            <rFont val="Tahoma"/>
            <charset val="134"/>
          </rPr>
          <t xml:space="preserve">
2019-2-22</t>
        </r>
      </text>
    </comment>
    <comment ref="AC18" authorId="0">
      <text>
        <r>
          <rPr>
            <b/>
            <sz val="9"/>
            <rFont val="Tahoma"/>
            <charset val="134"/>
          </rPr>
          <t>lenovo:</t>
        </r>
        <r>
          <rPr>
            <sz val="9"/>
            <rFont val="Tahoma"/>
            <charset val="134"/>
          </rPr>
          <t xml:space="preserve">
2019-9-5</t>
        </r>
      </text>
    </comment>
    <comment ref="AC20" authorId="0">
      <text>
        <r>
          <rPr>
            <b/>
            <sz val="9"/>
            <rFont val="Tahoma"/>
            <charset val="134"/>
          </rPr>
          <t>lenovo:</t>
        </r>
        <r>
          <rPr>
            <sz val="9"/>
            <rFont val="Tahoma"/>
            <charset val="134"/>
          </rPr>
          <t xml:space="preserve">
2019-2-22
</t>
        </r>
      </text>
    </comment>
    <comment ref="AE26" authorId="0">
      <text>
        <r>
          <rPr>
            <b/>
            <sz val="9"/>
            <rFont val="宋体"/>
            <charset val="134"/>
          </rPr>
          <t>lenovo:</t>
        </r>
        <r>
          <rPr>
            <sz val="9"/>
            <rFont val="宋体"/>
            <charset val="134"/>
          </rPr>
          <t xml:space="preserve">
2020-7-20
</t>
        </r>
      </text>
    </comment>
    <comment ref="AE27" authorId="0">
      <text>
        <r>
          <rPr>
            <b/>
            <sz val="9"/>
            <rFont val="宋体"/>
            <charset val="134"/>
          </rPr>
          <t>lenovo:</t>
        </r>
        <r>
          <rPr>
            <sz val="9"/>
            <rFont val="宋体"/>
            <charset val="134"/>
          </rPr>
          <t xml:space="preserve">
2020-4-30
</t>
        </r>
      </text>
    </comment>
    <comment ref="AE28" authorId="0">
      <text>
        <r>
          <rPr>
            <b/>
            <sz val="9"/>
            <rFont val="宋体"/>
            <charset val="134"/>
          </rPr>
          <t>lenovo:</t>
        </r>
        <r>
          <rPr>
            <sz val="9"/>
            <rFont val="宋体"/>
            <charset val="134"/>
          </rPr>
          <t xml:space="preserve">
2020-3-26
</t>
        </r>
      </text>
    </comment>
    <comment ref="AE29" authorId="0">
      <text>
        <r>
          <rPr>
            <b/>
            <sz val="9"/>
            <rFont val="宋体"/>
            <charset val="134"/>
          </rPr>
          <t>lenovo:</t>
        </r>
        <r>
          <rPr>
            <sz val="9"/>
            <rFont val="宋体"/>
            <charset val="134"/>
          </rPr>
          <t xml:space="preserve">
2020-4-7</t>
        </r>
      </text>
    </comment>
    <comment ref="AE30" authorId="0">
      <text>
        <r>
          <rPr>
            <b/>
            <sz val="9"/>
            <rFont val="宋体"/>
            <charset val="134"/>
          </rPr>
          <t>lenovo:</t>
        </r>
        <r>
          <rPr>
            <sz val="9"/>
            <rFont val="宋体"/>
            <charset val="134"/>
          </rPr>
          <t xml:space="preserve">
2020-4-13</t>
        </r>
      </text>
    </comment>
    <comment ref="AE31" authorId="0">
      <text>
        <r>
          <rPr>
            <b/>
            <sz val="9"/>
            <rFont val="宋体"/>
            <charset val="134"/>
          </rPr>
          <t>lenovo:</t>
        </r>
        <r>
          <rPr>
            <sz val="9"/>
            <rFont val="宋体"/>
            <charset val="134"/>
          </rPr>
          <t xml:space="preserve">
2020-4-28</t>
        </r>
      </text>
    </comment>
    <comment ref="AE32" authorId="0">
      <text>
        <r>
          <rPr>
            <b/>
            <sz val="9"/>
            <rFont val="宋体"/>
            <charset val="134"/>
          </rPr>
          <t>lenovo:</t>
        </r>
        <r>
          <rPr>
            <sz val="9"/>
            <rFont val="宋体"/>
            <charset val="134"/>
          </rPr>
          <t xml:space="preserve">
2020-4-10</t>
        </r>
      </text>
    </comment>
    <comment ref="AE33" authorId="0">
      <text>
        <r>
          <rPr>
            <b/>
            <sz val="9"/>
            <rFont val="宋体"/>
            <charset val="134"/>
          </rPr>
          <t>lenovo:</t>
        </r>
        <r>
          <rPr>
            <sz val="9"/>
            <rFont val="宋体"/>
            <charset val="134"/>
          </rPr>
          <t xml:space="preserve">
2020-3-23</t>
        </r>
      </text>
    </comment>
    <comment ref="AE34" authorId="0">
      <text>
        <r>
          <rPr>
            <b/>
            <sz val="9"/>
            <rFont val="宋体"/>
            <charset val="134"/>
          </rPr>
          <t>lenovo:</t>
        </r>
        <r>
          <rPr>
            <sz val="9"/>
            <rFont val="宋体"/>
            <charset val="134"/>
          </rPr>
          <t xml:space="preserve">
2020-4-14</t>
        </r>
      </text>
    </comment>
    <comment ref="L36" authorId="0">
      <text>
        <r>
          <rPr>
            <b/>
            <sz val="9"/>
            <rFont val="宋体"/>
            <charset val="134"/>
          </rPr>
          <t>lenovo:</t>
        </r>
        <r>
          <rPr>
            <sz val="9"/>
            <rFont val="宋体"/>
            <charset val="134"/>
          </rPr>
          <t xml:space="preserve">
项目有调整以协议为准</t>
        </r>
      </text>
    </comment>
    <comment ref="AE36" authorId="0">
      <text>
        <r>
          <rPr>
            <b/>
            <sz val="9"/>
            <rFont val="宋体"/>
            <charset val="134"/>
          </rPr>
          <t>lenovo:</t>
        </r>
        <r>
          <rPr>
            <sz val="9"/>
            <rFont val="宋体"/>
            <charset val="134"/>
          </rPr>
          <t xml:space="preserve">
2020-5-19
</t>
        </r>
      </text>
    </comment>
    <comment ref="AE37" authorId="0">
      <text>
        <r>
          <rPr>
            <b/>
            <sz val="9"/>
            <rFont val="宋体"/>
            <charset val="134"/>
          </rPr>
          <t>lenovo:</t>
        </r>
        <r>
          <rPr>
            <sz val="9"/>
            <rFont val="宋体"/>
            <charset val="134"/>
          </rPr>
          <t xml:space="preserve">
2020-4-30</t>
        </r>
      </text>
    </comment>
    <comment ref="AE38" authorId="0">
      <text>
        <r>
          <rPr>
            <b/>
            <sz val="9"/>
            <rFont val="宋体"/>
            <charset val="134"/>
          </rPr>
          <t>lenovo:</t>
        </r>
        <r>
          <rPr>
            <sz val="9"/>
            <rFont val="宋体"/>
            <charset val="134"/>
          </rPr>
          <t xml:space="preserve">
2020-5-19</t>
        </r>
      </text>
    </comment>
    <comment ref="AI40" authorId="0">
      <text>
        <r>
          <rPr>
            <b/>
            <sz val="9"/>
            <rFont val="宋体"/>
            <charset val="134"/>
          </rPr>
          <t>lenovo:</t>
        </r>
        <r>
          <rPr>
            <sz val="9"/>
            <rFont val="宋体"/>
            <charset val="134"/>
          </rPr>
          <t xml:space="preserve">
2020-9-11已与省烟政工处核可安排余额</t>
        </r>
      </text>
    </comment>
    <comment ref="C42" authorId="0">
      <text>
        <r>
          <rPr>
            <b/>
            <sz val="9"/>
            <rFont val="宋体"/>
            <charset val="134"/>
          </rPr>
          <t>lenovo:</t>
        </r>
        <r>
          <rPr>
            <sz val="9"/>
            <rFont val="宋体"/>
            <charset val="134"/>
          </rPr>
          <t xml:space="preserve">
2020-7-3全部到账</t>
        </r>
      </text>
    </comment>
    <comment ref="AG46" authorId="0">
      <text>
        <r>
          <rPr>
            <b/>
            <sz val="9"/>
            <rFont val="宋体"/>
            <charset val="134"/>
          </rPr>
          <t>lenovo:</t>
        </r>
        <r>
          <rPr>
            <sz val="9"/>
            <rFont val="宋体"/>
            <charset val="134"/>
          </rPr>
          <t xml:space="preserve">
2021-3-</t>
        </r>
      </text>
    </comment>
    <comment ref="AG48" authorId="0">
      <text>
        <r>
          <rPr>
            <b/>
            <sz val="9"/>
            <rFont val="宋体"/>
            <charset val="134"/>
          </rPr>
          <t>lenovo:</t>
        </r>
        <r>
          <rPr>
            <sz val="9"/>
            <rFont val="宋体"/>
            <charset val="134"/>
          </rPr>
          <t xml:space="preserve">
2021-1-20</t>
        </r>
      </text>
    </comment>
    <comment ref="AG52" authorId="0">
      <text>
        <r>
          <rPr>
            <b/>
            <sz val="9"/>
            <rFont val="宋体"/>
            <charset val="134"/>
          </rPr>
          <t>lenovo:</t>
        </r>
        <r>
          <rPr>
            <sz val="9"/>
            <rFont val="宋体"/>
            <charset val="134"/>
          </rPr>
          <t xml:space="preserve">
2021-1-22</t>
        </r>
      </text>
    </comment>
    <comment ref="AG54" authorId="0">
      <text>
        <r>
          <rPr>
            <b/>
            <sz val="9"/>
            <rFont val="宋体"/>
            <charset val="134"/>
          </rPr>
          <t>lenovo:</t>
        </r>
        <r>
          <rPr>
            <sz val="9"/>
            <rFont val="宋体"/>
            <charset val="134"/>
          </rPr>
          <t xml:space="preserve">
2021-3-11</t>
        </r>
      </text>
    </comment>
  </commentList>
</comments>
</file>

<file path=xl/sharedStrings.xml><?xml version="1.0" encoding="utf-8"?>
<sst xmlns="http://schemas.openxmlformats.org/spreadsheetml/2006/main" count="2682" uniqueCount="836">
  <si>
    <t>“四川省慈善联合总会·诚至诚爱心基金”定向捐赠项目结项公示表
（第二批次）</t>
  </si>
  <si>
    <t>序号</t>
  </si>
  <si>
    <t>项目名称</t>
  </si>
  <si>
    <t>项目安排资金
（万元）</t>
  </si>
  <si>
    <t>理县杂谷脑镇胆扎木沟村木婉现代农畜产业园基础设施建设项目</t>
  </si>
  <si>
    <t>壤塘县德萨村居民房屋风貌改造及排水沟项目</t>
  </si>
  <si>
    <t>达州市通川区金石镇四凡村大米生产加工厂加工设备采购项目</t>
  </si>
  <si>
    <t>达州市开江县讲治镇大雄村党群服务中心建设项目</t>
  </si>
  <si>
    <t>达州市大竹县周家镇西河村维修治理喷灌设施项目</t>
  </si>
  <si>
    <t>达州市大竹县团坝镇基础设施建设项目</t>
  </si>
  <si>
    <t>达州市渠县李馥镇高硐村红高粱烘干设备采购项目</t>
  </si>
  <si>
    <t>合计：</t>
  </si>
  <si>
    <t>阿坝州</t>
  </si>
  <si>
    <t>省级诚至诚基金</t>
  </si>
  <si>
    <t>在胆扎木沟村木婉现代农畜产业园内维修道路、修建灌溉管网、堡坎、田间作业通道等。</t>
  </si>
  <si>
    <t>对该村居民房屋外观进行风貌改造，并修建排水设施等。</t>
  </si>
  <si>
    <t>达州</t>
  </si>
  <si>
    <t>金石镇四凡村大米生产加工厂加工设备采购项目</t>
  </si>
  <si>
    <t>维修治理喷灌设施</t>
  </si>
  <si>
    <t>村基础设施建设（新建毛坯路）</t>
  </si>
  <si>
    <t>红高粱烘干设备采购</t>
  </si>
  <si>
    <t>达州市万源市石窝镇番坝村组合式钢结构标准晒烟架建设项目</t>
  </si>
  <si>
    <t>（兜底项目）省级诚至诚基金</t>
  </si>
  <si>
    <t>番坝村组合式钢结构标准晒烟架建设相关物料采购</t>
  </si>
  <si>
    <t>凉山州普格县甲甲沟村安全住房建设及风貌提升项目</t>
  </si>
  <si>
    <t>凉山州</t>
  </si>
  <si>
    <t>1.普格县特补乡甲甲沟村一、二组村民安全住房建设精准扶贫项目（资金缺口补充），共计20万元；
2.增加4户住房加固费用，以1.5万元/户标准，共计6万元；
3.1、2组庭院栅栏、大门等建设费用20万元。</t>
  </si>
  <si>
    <t>到账时间</t>
  </si>
  <si>
    <t>到账金额（万元）</t>
  </si>
  <si>
    <t>已安排资金（万元）</t>
  </si>
  <si>
    <t>待安排资金（万元）</t>
  </si>
  <si>
    <t>确定项目的依据</t>
  </si>
  <si>
    <t>项目进展情况</t>
  </si>
  <si>
    <t>实地检查情况</t>
  </si>
  <si>
    <t>即时申报情况</t>
  </si>
  <si>
    <t>金额</t>
  </si>
  <si>
    <t>协议签订及保管情况</t>
  </si>
  <si>
    <t>协议统计序号</t>
  </si>
  <si>
    <t>项目个数统计</t>
  </si>
  <si>
    <t>项目实施地</t>
  </si>
  <si>
    <t>市州</t>
  </si>
  <si>
    <t>县市</t>
  </si>
  <si>
    <t>项目内容</t>
  </si>
  <si>
    <t>捐赠资金（万元）</t>
  </si>
  <si>
    <t>拨款方式</t>
  </si>
  <si>
    <t>项目完工时间</t>
  </si>
  <si>
    <t>协议签订时间</t>
  </si>
  <si>
    <t>项目实施当地政府联系人</t>
  </si>
  <si>
    <t>联系电话</t>
  </si>
  <si>
    <t>通信地址</t>
  </si>
  <si>
    <t>项目开始时间</t>
  </si>
  <si>
    <t>项目完工（完成）时间</t>
  </si>
  <si>
    <t>2017年</t>
  </si>
  <si>
    <t>2018年（第一次）</t>
  </si>
  <si>
    <t>2018年（第二次）</t>
  </si>
  <si>
    <t>合计</t>
  </si>
  <si>
    <t>2019年（第一次）</t>
  </si>
  <si>
    <t>2019年（第二次）</t>
  </si>
  <si>
    <t>2019年（第三次）</t>
  </si>
  <si>
    <t>2019年合计</t>
  </si>
  <si>
    <t>2018年-2020年</t>
  </si>
  <si>
    <t>小计</t>
  </si>
  <si>
    <t>已拨付资金合计</t>
  </si>
  <si>
    <t>应拨合计</t>
  </si>
  <si>
    <t>备注</t>
  </si>
  <si>
    <t>与诚至诚基金分拆</t>
  </si>
  <si>
    <t>诚至诚（15）</t>
  </si>
  <si>
    <t>凉山州普格县五道箐乡采洛洛博村村民住房改造项目（480.69万元）</t>
  </si>
  <si>
    <t>凉山州普格县五道箐采洛洛博村</t>
  </si>
  <si>
    <t>凉山</t>
  </si>
  <si>
    <t>普格县</t>
  </si>
  <si>
    <t>住房改造和村貌打造</t>
  </si>
  <si>
    <t>整体建设</t>
  </si>
  <si>
    <t>按进度，二期、50%、50%</t>
  </si>
  <si>
    <t>已完工完成结算</t>
  </si>
  <si>
    <t>已完工</t>
  </si>
  <si>
    <t>已存</t>
  </si>
  <si>
    <t>1（26）</t>
  </si>
  <si>
    <t>凉山州普格县特补乃乌村 村民活动中心物资采购项目</t>
  </si>
  <si>
    <t>凉山州普格县特补乃乌村</t>
  </si>
  <si>
    <t>凉山州普格县特补乃乌村 村民活动中心物资采购</t>
  </si>
  <si>
    <t>资料齐全一次性拨付</t>
  </si>
  <si>
    <t>龙治军</t>
  </si>
  <si>
    <r>
      <rPr>
        <sz val="10"/>
        <color theme="1"/>
        <rFont val="宋体"/>
        <charset val="134"/>
        <scheme val="minor"/>
      </rPr>
      <t>凉烟函</t>
    </r>
    <r>
      <rPr>
        <sz val="10"/>
        <color theme="1"/>
        <rFont val="宋体"/>
        <charset val="134"/>
      </rPr>
      <t>〔2018〕10号</t>
    </r>
  </si>
  <si>
    <t>甘洛县新茶乡摸摸坪村扶贫项目（36万）</t>
  </si>
  <si>
    <t>摸摸坪村</t>
  </si>
  <si>
    <t>甘洛县</t>
  </si>
  <si>
    <t>机耕道(生产路）建设</t>
  </si>
  <si>
    <t>分三期拨付，30%、40%、30%</t>
  </si>
  <si>
    <t>阿布巫哈</t>
  </si>
  <si>
    <t>甘洛县新茶乡人民政府</t>
  </si>
  <si>
    <t>已完工，有剩余资金</t>
  </si>
  <si>
    <t>一村一园建设</t>
  </si>
  <si>
    <t>一次性拨付</t>
  </si>
  <si>
    <t>村幼儿园购置玩具）</t>
  </si>
  <si>
    <t>昭觉县洒拉地坡乡乡姐把哪打村扶贫项目（47.56万）</t>
  </si>
  <si>
    <t>昭觉县洒拉地坡乡</t>
  </si>
  <si>
    <t>昭觉县</t>
  </si>
  <si>
    <t>安置点活动坝子建设项目</t>
  </si>
  <si>
    <t>的</t>
  </si>
  <si>
    <t>已完工完成结算，有剩余资金</t>
  </si>
  <si>
    <t>路灯采购安装</t>
  </si>
  <si>
    <t>电热水器采购安装</t>
  </si>
  <si>
    <t>一村一园</t>
  </si>
  <si>
    <t>一校一场</t>
  </si>
  <si>
    <t>一村一幼</t>
  </si>
  <si>
    <t>已完成完成结算，有剩余资金</t>
  </si>
  <si>
    <t>协议已存</t>
  </si>
  <si>
    <t>普格县特补乡特补乃乌村2017年农户灾害救助项目</t>
  </si>
  <si>
    <t>普格县特补乡特补乃乌村</t>
  </si>
  <si>
    <t>2017年农户灾害救助</t>
  </si>
  <si>
    <t>有剩余资金</t>
  </si>
  <si>
    <t>喜德县红莫镇扶贫项目500万</t>
  </si>
  <si>
    <t>喜德县红莫镇</t>
  </si>
  <si>
    <t>喜德县</t>
  </si>
  <si>
    <t>温室大棚项目</t>
  </si>
  <si>
    <t>30%、70%</t>
  </si>
  <si>
    <t>教育扶贫项目（建立教学实践基地）</t>
  </si>
  <si>
    <t>喜德县红莫镇红莫村 “一村一园”示范项目</t>
  </si>
  <si>
    <t>青花椒产业扶贫示范园</t>
  </si>
  <si>
    <t>喜德县红莫镇树库村扶贫项目（71.5万元）</t>
  </si>
  <si>
    <t>喜德县红莫镇树库村</t>
  </si>
  <si>
    <t>树库村新建民俗文化广场</t>
  </si>
  <si>
    <t>50%、50%</t>
  </si>
  <si>
    <t>树库村“四好创建”示范项目（建设集中浴室、公益厨房及配套设施）</t>
  </si>
  <si>
    <t>树库村一村一园示范项目（冷水鱼养殖、鸭子集中养殖示范）</t>
  </si>
  <si>
    <t>喜德县红莫镇特合村扶贫项目（134万元）</t>
  </si>
  <si>
    <t>喜德县红莫镇特合村</t>
  </si>
  <si>
    <t>集中安置点民房彝家风貌打造</t>
  </si>
  <si>
    <t>为集中安置点部份农户修建养殖圈舍</t>
  </si>
  <si>
    <t>德昌县铁炉镇菠萝村扶贫项目</t>
  </si>
  <si>
    <t>德昌县铁炉镇菠萝村</t>
  </si>
  <si>
    <t>德昌县</t>
  </si>
  <si>
    <t>76户贫困户给予太阳能热水器安装补贴</t>
  </si>
  <si>
    <t>普格县五道菁乡中心校学生宿舍书架采购项目</t>
  </si>
  <si>
    <t>普格县五道菁乡中心校</t>
  </si>
  <si>
    <t>格县五道菁乡中心校学生宿舍书架采购26个</t>
  </si>
  <si>
    <t>阿比日哈</t>
  </si>
  <si>
    <t>签订协议后到账</t>
  </si>
  <si>
    <t>普格县向阳乡谭家营村幼儿园教育扶贫项目</t>
  </si>
  <si>
    <t>谭家营村幼儿园</t>
  </si>
  <si>
    <t>为谭家营村幼儿园入园儿童采购校服</t>
  </si>
  <si>
    <t>布拖县包谷坪乡团结村扶贫项目9.1万元</t>
  </si>
  <si>
    <t>布拖县包谷坪乡团结村</t>
  </si>
  <si>
    <t>布拖县</t>
  </si>
  <si>
    <t>团结村基础设施扶贫修建垃圾池</t>
  </si>
  <si>
    <t>30%、30%、40%</t>
  </si>
  <si>
    <t>曾秋菊</t>
  </si>
  <si>
    <t>购置儿童户外运动器械和儿童室内桌椅设施项目</t>
  </si>
  <si>
    <t>一次性支付</t>
  </si>
  <si>
    <t>会理县新发镇营盘村云盘小学教育扶贫项目</t>
  </si>
  <si>
    <t>会理县新发镇营盘村</t>
  </si>
  <si>
    <t>会理县</t>
  </si>
  <si>
    <t>厨房彩钢瓦、抽水\输水管道、校门口排水沟等改造</t>
  </si>
  <si>
    <t>会理县下村乡武家沟村道路建设项目</t>
  </si>
  <si>
    <t>会理县下村乡武家沟村</t>
  </si>
  <si>
    <t>改建泥石混合路，新建钢架桥一座</t>
  </si>
  <si>
    <t>邱竹</t>
  </si>
  <si>
    <t>0834-5643774</t>
  </si>
  <si>
    <t>会理县益门镇大磨村“一村一园”定点帮扶项目</t>
  </si>
  <si>
    <t>会理县益门镇大磨村</t>
  </si>
  <si>
    <t>修建种植大棚及物资采购等</t>
  </si>
  <si>
    <t>秦世军</t>
  </si>
  <si>
    <t>034-5641140</t>
  </si>
  <si>
    <t>凉烟函【2018】10号</t>
  </si>
  <si>
    <t>盐源县双河乡杨柳桥村“一村一园”产业扶贫项目</t>
  </si>
  <si>
    <t>盐源县双河乡杨柳桥村</t>
  </si>
  <si>
    <t>盐源县</t>
  </si>
  <si>
    <t>为该村106户贫困户每户发放花椒苗100株，种植花椒树200株</t>
  </si>
  <si>
    <t>盐源县双河乡古柏村“一村一园"、教育扶贫项目建设（3.31万元）</t>
  </si>
  <si>
    <t>盐源县双河乡古柏村</t>
  </si>
  <si>
    <t>72户贫困户每户发放花椒苗100株，在杨柳桥村建一个“一村一园”示范园区，种植花椒树500株</t>
  </si>
  <si>
    <t>为古柏小学建设一处2亩”校园农场“，标识牌4个及农具40套</t>
  </si>
  <si>
    <t>盐源县双河乡小堡子村“一村一园”产业扶贫项目</t>
  </si>
  <si>
    <t>盐源县双河乡小堡子村</t>
  </si>
  <si>
    <t>为该村68户贫困户每户发放花椒苗100株，在小堡子村村建一个“一村一园”示范园区，种植花椒树600株</t>
  </si>
  <si>
    <t>盐源县白乌镇三棵树村“一村一园”产业扶贫</t>
  </si>
  <si>
    <t>盐源县白乌镇三棵树村</t>
  </si>
  <si>
    <t>食用菌种植、林下养殖示范</t>
  </si>
  <si>
    <t>2019-2-</t>
  </si>
  <si>
    <t>冕宁县扶贫项目（8万元）</t>
  </si>
  <si>
    <t>冕宁县金林乡</t>
  </si>
  <si>
    <t>冕宁县</t>
  </si>
  <si>
    <t>金林乡中心校教学用具及体育用具</t>
  </si>
  <si>
    <t>陈富贵</t>
  </si>
  <si>
    <t>补叠边哈家（扶贫户）房室建设项目</t>
  </si>
  <si>
    <t>购置砂石、砖及水泥等建材</t>
  </si>
  <si>
    <t>西昌市黄水乡书夫村教育扶贫项目（5万元）</t>
  </si>
  <si>
    <t>西昌市黄水乡书夫村</t>
  </si>
  <si>
    <t>西昌市</t>
  </si>
  <si>
    <t>为村里贫困学生购置学习生活用品</t>
  </si>
  <si>
    <t>邓旭</t>
  </si>
  <si>
    <t>0834-3766013</t>
  </si>
  <si>
    <t>西昌市黄水乡人民政府</t>
  </si>
  <si>
    <t>为村里贫困初中、高中学生发放升学奖金</t>
  </si>
  <si>
    <t>为村幼儿园贫困学生给予午餐补助</t>
  </si>
  <si>
    <t>为村幼儿园学生购置学习生活用品</t>
  </si>
  <si>
    <t>喜德县乐武乡里柯惹村精准扶贫建设项目（73.6万元）</t>
  </si>
  <si>
    <t>喜德县乐武乡里柯惹村</t>
  </si>
  <si>
    <t>里柯惹村里柯惹组1小区农户自建圈舍补助项目</t>
  </si>
  <si>
    <t>谢辉</t>
  </si>
  <si>
    <t>里柯惹村里柯惹组2小区农户自建圈舍项目</t>
  </si>
  <si>
    <t>里柯惹村苏久组农户自建圈舍项目</t>
  </si>
  <si>
    <t>越西县拉吉乡瓦里觉村扶贫项目（46.4万元）</t>
  </si>
  <si>
    <t>越西县拉吉乡瓦里觉村</t>
  </si>
  <si>
    <t>越西县</t>
  </si>
  <si>
    <t>村民活动场所配套设施改善项目</t>
  </si>
  <si>
    <t>小罗</t>
  </si>
  <si>
    <t>集中安置点安置户厨卫功能改善项目</t>
  </si>
  <si>
    <t>教育扶贫项目（购买“一村一幼”配套设施）</t>
  </si>
  <si>
    <t>越西县拉吉乡依达村风貌打造、易地搬迁建房补贴、教育扶贫项目（95.4万元）</t>
  </si>
  <si>
    <t>越西县拉吉乡依达村</t>
  </si>
  <si>
    <t>风貌打造项目（安装健身器材一套、20个水泥座椅、雕塑、牌坊、绿化、20个垃圾桶和文化景观</t>
  </si>
  <si>
    <t>民族特色风貌打造项目（为65户集中移民搬迁户点外墙体实施民族特色彩绘）</t>
  </si>
  <si>
    <t>易地搬迁建房补贴（对65户222人，每人2000元的标准进行补贴</t>
  </si>
  <si>
    <t>越西县拉吉乡且门村完善基础设施、教育扶贫项目(16.6万元）</t>
  </si>
  <si>
    <t>越西县拉吉乡且门村</t>
  </si>
  <si>
    <t>基础设施改善项目（修建一个浴室和四个垃圾池）</t>
  </si>
  <si>
    <t>越西县拉吉乡石门村厨卫功能提升、墙体彩绘、基础设施完善、教育扶贫项目（35万）</t>
  </si>
  <si>
    <t>越西县拉吉乡石门村</t>
  </si>
  <si>
    <t>厨卫功能提升项目（为44户集中移民搬迁户配置防水橱柜、蓄水池，完善安置点厨房污水排放系统</t>
  </si>
  <si>
    <t>民族风貌打造项目（为44户集中移民搬迁户住房和幼教点进行墙体民族特色彩绘）</t>
  </si>
  <si>
    <t>石门村环境治理项目（打造公共地段绿化，种植果树，配置火塘、水泥座椅、雕塑、牌坊和文化景观</t>
  </si>
  <si>
    <t>已完工已完成结算</t>
  </si>
  <si>
    <t>需重新补明确函</t>
  </si>
  <si>
    <t>凉山州木里县后所乡上野洛村扶贫项目（176万元）</t>
  </si>
  <si>
    <t>凉山州木里县后所乡上野洛村</t>
  </si>
  <si>
    <t>木里县</t>
  </si>
  <si>
    <t>“四好”新村建设住房补贴项目(为114建卡贫困户，改建或加固危旧住房，改造厨房和安装太阳能洗澡热水器等)</t>
  </si>
  <si>
    <t>2020-8-31申请105.0701万</t>
  </si>
  <si>
    <t>民俗坝子建设项目(新建混凝土硬化坝子，包括篮球场1个，宣传栏、公示栏2个，安装太阳能路灯6盏及配套设施等)</t>
  </si>
  <si>
    <t xml:space="preserve">分期，50%、50% </t>
  </si>
  <si>
    <t>“四好”提升项目(新建一层砖混综合体1栋，含厨房、储存室、餐厅、活动室各1间，新建砖混水冲式公厕1个、民俗文化墙彩绘及配套设施等)</t>
  </si>
  <si>
    <t>“四好”新村建设电力改造项目(购置安装30KV变压器1台、线路及配套设施等)</t>
  </si>
  <si>
    <t>宁南县跑马乡菲地村道路硬化项目100万</t>
  </si>
  <si>
    <t>宁南县跑马乡菲地村6组岔路口至3组</t>
  </si>
  <si>
    <t>宁南县</t>
  </si>
  <si>
    <t>硬化道路长度3.8公里，路面宽4.5米，厚20厘米</t>
  </si>
  <si>
    <t>宁南县跑马镇人民政府</t>
  </si>
  <si>
    <t>2020-6-3申请94.842167万</t>
  </si>
  <si>
    <r>
      <rPr>
        <sz val="10"/>
        <color theme="1"/>
        <rFont val="宋体"/>
        <charset val="134"/>
        <scheme val="minor"/>
      </rPr>
      <t>凉烟函</t>
    </r>
    <r>
      <rPr>
        <sz val="10"/>
        <color theme="1"/>
        <rFont val="宋体"/>
        <charset val="134"/>
      </rPr>
      <t>〔2018〕8号</t>
    </r>
  </si>
  <si>
    <t>普格县特补乡特补乃乌村幸福美丽新村项目100万</t>
  </si>
  <si>
    <t>公共设施管护及维修项目（包括：环境卫生管理、绿化管理、基础设施管护费、建立微型消防）2018年到2022年，共5年，原则上每年20万</t>
  </si>
  <si>
    <t>分期</t>
  </si>
  <si>
    <t>2018-2022年</t>
  </si>
  <si>
    <t>普格县特补乃乌村6个精准扶贫项目346万</t>
  </si>
  <si>
    <t>助农增收温室大棚建设项目</t>
  </si>
  <si>
    <t>2021-2-5申请尾款30万</t>
  </si>
  <si>
    <t>助农增收温室大棚附属设施建设项目（150平米活动板房、300平米清洗车间、2000米围栏）</t>
  </si>
  <si>
    <t>2021-2-5申请尾款10万</t>
  </si>
  <si>
    <t>羊肚菌种种植项目（菌种采购、小棚维修）</t>
  </si>
  <si>
    <t>四川好创建：村规民约、广告牌、彝族玛牧文化墙、彝族图案文化墙、感恩性标语、公示公告牌、好人榜、垃圾处理站等</t>
  </si>
  <si>
    <t>中药材种植</t>
  </si>
  <si>
    <t>产业发展平台搭建，支持曙光合作社，购置相关配套设施设备，建立电商平台）</t>
  </si>
  <si>
    <t>协议需找唐鹏复印已存</t>
  </si>
  <si>
    <t>凉山州一村一幼师资培训项目45.36万</t>
  </si>
  <si>
    <t>凉山州一村一幼师资培训项目</t>
  </si>
  <si>
    <t>甘洛县则拉乡磨房沟村民俗活动坝子项目50万元</t>
  </si>
  <si>
    <t>甘洛县则拉乡</t>
  </si>
  <si>
    <t>村民俗活动坝子建设，包括民俗活动坝子的地面平整硬化、篮球场、篮球架、围墙、公益厨房、厕所等配套设施建设</t>
  </si>
  <si>
    <t>陈富强</t>
  </si>
  <si>
    <t>甘洛县田坝镇罗群扶贫项目53万</t>
  </si>
  <si>
    <t>甘洛县田坝镇罗群村</t>
  </si>
  <si>
    <t>机耕道(生产路）建设，道路长1.3公里，宽3米、砂石路</t>
  </si>
  <si>
    <t>分期30%、40%、30%</t>
  </si>
  <si>
    <t>黄福蓉</t>
  </si>
  <si>
    <t>2020-6-17申请12.75562万</t>
  </si>
  <si>
    <t>村幼教点建设</t>
  </si>
  <si>
    <t>一次性</t>
  </si>
  <si>
    <r>
      <rPr>
        <sz val="10"/>
        <color theme="1"/>
        <rFont val="宋体"/>
        <charset val="134"/>
        <scheme val="minor"/>
      </rPr>
      <t>凉烟函</t>
    </r>
    <r>
      <rPr>
        <sz val="10"/>
        <color theme="1"/>
        <rFont val="宋体"/>
        <charset val="134"/>
      </rPr>
      <t>〔2018〕65号</t>
    </r>
  </si>
  <si>
    <t>普格县特补乡甲甲沟村扶贫项目100万</t>
  </si>
  <si>
    <t>普格县特补乡甲甲沟村</t>
  </si>
  <si>
    <t>建村彝族文化展馆（内容：房屋购置（或租赁）、房屋装修、生活设施购置安装，民族特色服饰、佩饰及生活用品等购置装饰等。）</t>
  </si>
  <si>
    <t>制作安装民族文化墙项目（内容：村规民约、彝族玛牧文化墙、彝族图腾文化墙等采购安装。）</t>
  </si>
  <si>
    <t>分期50%、50%</t>
  </si>
  <si>
    <t>定点帮扶宣传标语项目（标语单体展板尺寸要求6米X6米，总展板面积576平方米，结构为混凝土基础，钢架结构。）</t>
  </si>
  <si>
    <t>布拖县沙洛乡日达村扶贫项目</t>
  </si>
  <si>
    <t>布拖县沙洛乡日达村</t>
  </si>
  <si>
    <t>布拖县沙洛乡日达村1号桥新建</t>
  </si>
  <si>
    <t>分期，50%、30%、20%</t>
  </si>
  <si>
    <t>美姑县扶贫项目（166.43万元）</t>
  </si>
  <si>
    <t>阿居曲村</t>
  </si>
  <si>
    <t>阿居曲村饮水安全工程</t>
  </si>
  <si>
    <t>阿居曲村产业路建设工程</t>
  </si>
  <si>
    <t>美姑县扶贫项目（38万元）</t>
  </si>
  <si>
    <t>尼则村</t>
  </si>
  <si>
    <t>尼则村安全住房补贴项目</t>
  </si>
  <si>
    <t>尼则村花椒植示范园补贴项目</t>
  </si>
  <si>
    <t>昭觉县阿土勒尔村扶贫项目（46万）</t>
  </si>
  <si>
    <t>昭觉县阿土勒尔村</t>
  </si>
  <si>
    <t>昭觉县阿土勒尔村（悬崖村）小学硬件设施及校园文化建设项目</t>
  </si>
  <si>
    <t>雷波县溪洛米水落村2万</t>
  </si>
  <si>
    <t>教育扶贫项目</t>
  </si>
  <si>
    <t>雷波县</t>
  </si>
  <si>
    <t>为溪洛米中心校100名贫困学生购置学生生活用品</t>
  </si>
  <si>
    <t>雷波县溪洛米水落村5万</t>
  </si>
  <si>
    <t>溪洛米乡水落村鱼腥草种植，面积1亩</t>
  </si>
  <si>
    <t>需补定向函</t>
  </si>
  <si>
    <t>甘洛县新茶乡摸摸坪村扶贫项目</t>
  </si>
  <si>
    <t>新茶乡摸摸坪村</t>
  </si>
  <si>
    <t>洛县新茶乡摸摸坪村3组公共厕所建设，总面积24.4平米</t>
  </si>
  <si>
    <t>甘洛县则拉乡扶贫项目</t>
  </si>
  <si>
    <t>甘洛县则拉乡特吉村通组路建设，5.3公里，宽4米、档墙1200方等</t>
  </si>
  <si>
    <t>分三期拨付，50%、30%、20%</t>
  </si>
  <si>
    <t>已完工待审计</t>
  </si>
  <si>
    <r>
      <rPr>
        <sz val="10"/>
        <color theme="1"/>
        <rFont val="宋体"/>
        <charset val="134"/>
        <scheme val="minor"/>
      </rPr>
      <t>凉烟函</t>
    </r>
    <r>
      <rPr>
        <sz val="10"/>
        <color theme="1"/>
        <rFont val="宋体"/>
        <charset val="134"/>
      </rPr>
      <t>〔2018〕8号、凉烟函〔2019〕20号</t>
    </r>
  </si>
  <si>
    <t>越西中学新校区二期建设项目</t>
  </si>
  <si>
    <t>越西中学新校区二期建设项目，2号-4号学生宿舍楼建设，建设14826.96平米，可容2712人入住</t>
  </si>
  <si>
    <t>分四期，30%、30%、30%、10%</t>
  </si>
  <si>
    <t>0834-7612113</t>
  </si>
  <si>
    <t>在建</t>
  </si>
  <si>
    <t>凉烟函〔2019〕19号</t>
  </si>
  <si>
    <t>美姑县九口乡尼则村教育扶贫项目（5万元）</t>
  </si>
  <si>
    <t>美姑县</t>
  </si>
  <si>
    <t>尼则村教育扶贫项目村幼教点购置学习生活用品</t>
  </si>
  <si>
    <t>凉烟函(2019)39号</t>
  </si>
  <si>
    <t>美姑县拖木乡库合摸村新型农民素质提升项目10万</t>
  </si>
  <si>
    <t>美姑县拖木乡库合摸村</t>
  </si>
  <si>
    <t>凉烟函〔2019〕18号</t>
  </si>
  <si>
    <t>喜德县红莫镇精准扶贫项目（360万）</t>
  </si>
  <si>
    <t>红莫镇</t>
  </si>
  <si>
    <t>红莫镇瓦西村98户修建洗澡间、采购太阳能热水器</t>
  </si>
  <si>
    <t>红莫镇阿尼村26户修建洗澡间、采购太阳能热水器</t>
  </si>
  <si>
    <t>红莫镇树库村60户修建洗澡间、采购太阳能热水器、27户修建洗澡间、采购太阳能和大门</t>
  </si>
  <si>
    <t>红莫村41户修建洗澡间、采购太阳能热水器、75户修建洗澡间、采购太阳能和大门</t>
  </si>
  <si>
    <t>特合村8户修建洗澡间、采购太阳能热水器、65户修建厨房、洗澡间、采购太阳能和大门</t>
  </si>
  <si>
    <t>2020-5-26申请72.04</t>
  </si>
  <si>
    <t>协议重复，需删减</t>
  </si>
  <si>
    <t>喜德县红莫镇精准扶贫项目（49.632万）</t>
  </si>
  <si>
    <t>红莫村主街道540米安27盏路灯</t>
  </si>
  <si>
    <t>分两期拨付，30%、70%</t>
  </si>
  <si>
    <t>0834-7452601</t>
  </si>
  <si>
    <t>喜德县红莫镇人民政府</t>
  </si>
  <si>
    <t>镇政府旁支街道600米安装30盏路灯</t>
  </si>
  <si>
    <t>桃源上老街巷260米安装13盏路灯</t>
  </si>
  <si>
    <t>特合村集中区到桃源老街口720米安装24盏路灯</t>
  </si>
  <si>
    <t>待签订协议</t>
  </si>
  <si>
    <t>红莫镇幼儿园完善升级</t>
  </si>
  <si>
    <t>红莫镇环境卫生整治</t>
  </si>
  <si>
    <t>分两期拨付，50%、50%</t>
  </si>
  <si>
    <t>喜德县红莫镇精准扶贫项目10万</t>
  </si>
  <si>
    <t>红莫镇教育扶贫项目为村贫困学生购置学习生活用品</t>
  </si>
  <si>
    <t>协议未注明</t>
  </si>
  <si>
    <t>协议已签订</t>
  </si>
  <si>
    <t xml:space="preserve">宁南县跑马镇菲地村教育扶贫5万
</t>
  </si>
  <si>
    <t>跑马镇菲地村</t>
  </si>
  <si>
    <t>宁南县跑马镇菲地村教育扶贫项目为菲地村村小学及幼儿园购置教学设备</t>
  </si>
  <si>
    <t xml:space="preserve">宁南县跑马镇菲地村道路石硬化40万
</t>
  </si>
  <si>
    <t>宁南县跑马镇菲地村4组</t>
  </si>
  <si>
    <t>道路硬化项目硬化道路长度1.2公里，路面宽4米，厚20厘米</t>
  </si>
  <si>
    <t>普格县五道箐乡“四好”创建项目
（115万元）</t>
  </si>
  <si>
    <t>普格县五道箐乡</t>
  </si>
  <si>
    <t>公共服务设施建设项目：主干道美化绿化，政府机关党支部设施维修</t>
  </si>
  <si>
    <t>同</t>
  </si>
  <si>
    <t>2020-6-9申请19.446万</t>
  </si>
  <si>
    <t>“小组团、微庭院”打造试点补贴项目：农户“微庭院”打造</t>
  </si>
  <si>
    <t>2020-5-26申请40.4885</t>
  </si>
  <si>
    <t>主干道亮化太阳能路灯项目：用于采购安装太阳能路灯</t>
  </si>
  <si>
    <t>0834-4777756</t>
  </si>
  <si>
    <t>普格县五道箐乡采洛洛博村1组</t>
  </si>
  <si>
    <t>城乡环境综合治理垃圾桶、垃圾车等采购项目：用于采购垃圾桶94个，电动垃圾清运车6辆</t>
  </si>
  <si>
    <t>2020-6-9申请5.44万</t>
  </si>
  <si>
    <t>金阳县热柯觉乡四好创建精准扶贫项目（100万）</t>
  </si>
  <si>
    <t>金阳县热柯觉乡</t>
  </si>
  <si>
    <t>金阳县</t>
  </si>
  <si>
    <t>亮化工程，安装太阳能路灯170盏</t>
  </si>
  <si>
    <t>风貌打造：热柯觉村18万、永丰村20万</t>
  </si>
  <si>
    <t>民俗多功能一体房公益厨房配套设施采购项目：热柯觉村采购桌凳锅碗冰箱等厨房设施设备投入7万元，永丰村投入5万元</t>
  </si>
  <si>
    <t>金阳县红峰乡显威村产业发展15万</t>
  </si>
  <si>
    <t>金阳县红峰乡</t>
  </si>
  <si>
    <t>红峰乡显威村产业发展（大棚蔬菜植）项目</t>
  </si>
  <si>
    <t>布拖县包谷坪乡团结村精准扶贫项目25万</t>
  </si>
  <si>
    <t>包谷坪乡团结村</t>
  </si>
  <si>
    <t>包谷坪乡团结村综合文化广场项目，周边村幼教学点升级改造、村貌打造 、民俗场所建设</t>
  </si>
  <si>
    <t>布托县包谷坪乡宪次机乃村街地</t>
  </si>
  <si>
    <t>布拖县包谷坪乡团结村教扶贫项目10万</t>
  </si>
  <si>
    <t>包谷坪乡团结村教育扶贫项目，为团结村一村一幼购买相关设施设备，主要包括教学一体机、教学电脑和儿童书包等</t>
  </si>
  <si>
    <t>协议已签</t>
  </si>
  <si>
    <t>雷波县上田坝中心乡扶贫项目44万</t>
  </si>
  <si>
    <t>雷波县上田坝中心乡马史洛村太阳能路灯采购安装精准扶贫项目</t>
  </si>
  <si>
    <t>保留</t>
  </si>
  <si>
    <t>协议未见，需请凉烟协助扫描协议存查</t>
  </si>
  <si>
    <t>喜德县红莫镇太阳能路灯安装精准扶贫项目50万</t>
  </si>
  <si>
    <t>待补明确项目函件</t>
  </si>
  <si>
    <t>雷波县巴姑乡中心小学、米西洛村小学学校供水工程建设项目</t>
  </si>
  <si>
    <t>解决巴姑乡中心小学和巴姑乡米西洛村小学用水问题。项目主要内容：新建取水口水池2个，畜水池1个，容量200m3左右；安装饮水管网7公里左右</t>
  </si>
  <si>
    <t>40%、30%、30%</t>
  </si>
  <si>
    <t>2020-5-26申请26.6602万</t>
  </si>
  <si>
    <t>宁南县竹寿镇道路修复项目</t>
  </si>
  <si>
    <t>定向用于竹寿镇政府至集镇街口道路修复项目用于竹寿镇政府至集镇街口道路修复项目。项目地址：宁南县竹寿镇。项目总投资32万，项目建设内容：路基加固和路基平整工程、道路边沟建设;安装涵管工程。路面硬化工程。道路长度196米，路面宽5.5米，厚30厘米，C30商品混凝土浇筑路面，边沟高为30厘米，宽30厘米，沟底及外壁厚10厘米。</t>
  </si>
  <si>
    <t>普格县特补乡特补乃乌村1-3组水毁机耕道修复工程</t>
  </si>
  <si>
    <t>特补村</t>
  </si>
  <si>
    <t>普格县特补乡特补乃乌村1-3组田间机耕道2.7公里浆砌石档墙、路肩墙建设</t>
  </si>
  <si>
    <t>分两期拨付，80%、200%</t>
  </si>
  <si>
    <t>0834-4770511</t>
  </si>
  <si>
    <t>普格县低视力学生验配助视器项目</t>
  </si>
  <si>
    <t>为普格县低视力学生验配助视器</t>
  </si>
  <si>
    <t>木里县固增乡扶贫项目（10万）</t>
  </si>
  <si>
    <t>为木里县固增乡固增村采购安装17盏太阳能路</t>
  </si>
  <si>
    <t>木里县固增乡固增村故拉村采购安装17盏太阳能路</t>
  </si>
  <si>
    <t>越西县大花乡生活用品帮扶项目（原签订的20万暖冬行动”协议作废）</t>
  </si>
  <si>
    <t>用于大花乡大花村生活用品补贴（新床302套、茶几151张、凳子604个</t>
  </si>
  <si>
    <t>木里县后所乡上野洛村太阳能路灯扶贫项目</t>
  </si>
  <si>
    <t>为木里县后所乡上野洛村采购安装太阳能路灯110盏</t>
  </si>
  <si>
    <t>雷波县海湾乡中心校食堂建设项目</t>
  </si>
  <si>
    <t>为雷波县海湾乡中心杨门女将建设一栋四层楼食堂，约1600平米</t>
  </si>
  <si>
    <t>分四期，30%、30%、20%、20%</t>
  </si>
  <si>
    <t>0834-8821523</t>
  </si>
  <si>
    <t>2020年5月10日完成第三必需品主体框架结构</t>
  </si>
  <si>
    <t>越西县拉吉乡依达村、石门村、瓦里觉村、且门村“四好创建”项目10万</t>
  </si>
  <si>
    <t>采购类（采购制作牌匾、安装卷帘门、塑料扣板等）</t>
  </si>
  <si>
    <t>工程类（修建化粪池排污系统、道路硬化)</t>
  </si>
  <si>
    <t>喜德县红莫镇环境卫生整治精准扶贫项目（50万）</t>
  </si>
  <si>
    <t>为瓦西村建设1个垃圾池、购1辆电动垃圾车、50个垃圾桶、100套清扫用具</t>
  </si>
  <si>
    <t>为阿尼村建设1个垃圾池、购1辆电动垃圾车、50个垃圾桶、100套清扫用具</t>
  </si>
  <si>
    <t>为树库村建设1个垃圾池、购1辆电动垃圾车、50个垃圾桶、100套清扫用具</t>
  </si>
  <si>
    <t>为红莫村建设1个垃圾池、购1辆电动垃圾车、50个垃圾桶、100套清扫用具</t>
  </si>
  <si>
    <t>为特合村建设1个垃圾池、购1辆电动垃圾车、50个垃圾桶、100套清扫用具</t>
  </si>
  <si>
    <t>为红莫镇建设1个垃圾池、购1辆电动垃圾车</t>
  </si>
  <si>
    <t>甘洛县新茶乡摸摸坪村扶贫项目62.5万元</t>
  </si>
  <si>
    <t>通组路硬化项目：对摸摸坪村3组木呷曲布门口至摸摸坪洛巴朵，宽3米，长约1000米的通村道进行混凝土硬化及修挡土墙和排水沟</t>
  </si>
  <si>
    <t>2021-2-5申请第二期19.133万</t>
  </si>
  <si>
    <t>教育扶贫项目（采购儿童床、图书、多媒体教学一体机、教学办公设备、炊事用具等设施设备）</t>
  </si>
  <si>
    <t>村内道路太阳能路灯采购安装项目：采购安装太阳能路灯30盏，从甘石路分路2公里单边安装</t>
  </si>
  <si>
    <t>越西县拉吉乡2018年教育扶贫项目</t>
  </si>
  <si>
    <t>实施教学设施设备、生活教学用具、装修维护等</t>
  </si>
  <si>
    <t>越西县拉吉乡且门村、瓦里觉村贫困房补贴精准扶贫项目131万</t>
  </si>
  <si>
    <t>且门村贫困户67户241人按2000元每人标准给予建房补助</t>
  </si>
  <si>
    <t>瓦里觉村贫困户107户414人按2001元每人标准给予建房补助</t>
  </si>
  <si>
    <t>会理县槽元乡偏桥村活动室及民俗文化坝子建设项目</t>
  </si>
  <si>
    <t>槽元乡偏桥村活动室及民俗文化坝子建设项目，建320平米的村民活动室、60平米厕所及民俗活动坝子硬化</t>
  </si>
  <si>
    <t>2021-1-26申请50万</t>
  </si>
  <si>
    <t>会理县云甸镇云桔村活动室建设项目</t>
  </si>
  <si>
    <t>会理县云甸镇云桔村活动室建设项目，建设不少于350平米两层框架结构村民活动室</t>
  </si>
  <si>
    <t>0834-5646016</t>
  </si>
  <si>
    <t>2020-6-3申请49.875709万元</t>
  </si>
  <si>
    <t>西昌市黄水乡书夫村便民桥修建项目</t>
  </si>
  <si>
    <t>西昌市黄水乡书夫村便民桥修建项目，修建一座长4米宽3米厚0.4米；疏通清理河道120米、修堡坎18米；修毛路87米</t>
  </si>
  <si>
    <t>2019-12-18申请9万</t>
  </si>
  <si>
    <t>冕宁县金林乡新民村18户贫困户建房补贴</t>
  </si>
  <si>
    <t>冕宁县金林乡新民村</t>
  </si>
  <si>
    <t>冕宁县新民村18户贫困户建房补贴，每户补贴0.5万元</t>
  </si>
  <si>
    <t>会东县通村道路维修项目（浙江中烟）</t>
  </si>
  <si>
    <t>会东县</t>
  </si>
  <si>
    <t>对17个乡镇通村道路进行维修（具体名单详见分配表</t>
  </si>
  <si>
    <t>70%、30%</t>
  </si>
  <si>
    <t>0834-5422129</t>
  </si>
  <si>
    <t>昭觉县特布洛乡呷租卡哈村通社畅通工程建设项目</t>
  </si>
  <si>
    <t>昭觉县特布洛乡呷租卡哈村通社畅通工程建设项目村道路维修，通往瓦呷、克吉两社的道路4.88公里混凝土硬化及配套设施建设。</t>
  </si>
  <si>
    <t>已完工待审计后拨付</t>
  </si>
  <si>
    <t>越西县越西县拉吉乡依达村、石门村、瓦里觉村、且门村四好建设项目（100万）</t>
  </si>
  <si>
    <t>采购项目：采购太阳能路灯、民俗活动座椅、橱柜、墙体彩绘。</t>
  </si>
  <si>
    <t>基础工程项目：修建民俗活动厨房、水沟、便桥、防盗栏、健身场地地坪、厨房室外地坪，搬迁点篮球场刷漆划线，安装浴室水管。</t>
  </si>
  <si>
    <t>部份已完成</t>
  </si>
  <si>
    <t>德昌县大陆槽乡通村公路修复工程建设项目</t>
  </si>
  <si>
    <t>德昌县大陆槽乡通村公路修复工程建设项目，浆砌石路肩墙972立方米</t>
  </si>
  <si>
    <t>会理县六华镇岔河村活动室建设</t>
  </si>
  <si>
    <t>会理县六华镇岔河村活动室建设，建筑面积292.9平米，两层框架结构村民活动室</t>
  </si>
  <si>
    <t>0834-5647013</t>
  </si>
  <si>
    <t>昭觉县洒拉地坡乡姐把哪打村文化坝子建设项目</t>
  </si>
  <si>
    <t>昭觉县洒拉地坡乡姐把哪打村文化坝子建设项目，硬化地面600平米、新建厨房41.2平米，储物间38.4平米，修建厕所16.8平米及路灯4盏</t>
  </si>
  <si>
    <t>0834-8361535</t>
  </si>
  <si>
    <t>已完成50%建设内容</t>
  </si>
  <si>
    <t>昭觉县洒拉地坡乡姐把哪打村功教育扶贫</t>
  </si>
  <si>
    <t>为村小采购250套床上用品</t>
  </si>
  <si>
    <t>昭觉县洒拉地坡乡姐把哪打村功通提升项目63万</t>
  </si>
  <si>
    <t>风貌打造</t>
  </si>
  <si>
    <t>10户贫困户安全住房功能分区补助，每户1.5万元，用于修建厕所、厨房、围墙、硬化入户路及院坝等</t>
  </si>
  <si>
    <t>昭觉县姐把哪打村禁毒防艾（康复）工作站项目139万</t>
  </si>
  <si>
    <t>新建禁毒防艾（康复）工作站254.8平米</t>
  </si>
  <si>
    <t>分四期30% 30%、20%、20%</t>
  </si>
  <si>
    <t>已完工待审计后拨付尾款</t>
  </si>
  <si>
    <t>为工作站采购设施设备</t>
  </si>
  <si>
    <t>村党员活动室维修改造</t>
  </si>
  <si>
    <t>田坝镇罗群村4个精准扶贫项目142.63万</t>
  </si>
  <si>
    <t>田坝镇罗群村</t>
  </si>
  <si>
    <t>产业路硬化项目</t>
  </si>
  <si>
    <t>30%、40%、30%</t>
  </si>
  <si>
    <t>0834-616854</t>
  </si>
  <si>
    <t>太阳能路灯安装项目</t>
  </si>
  <si>
    <t>四好创建（为罗群村4个小组民俗坝子的公益厨房采购设施设备</t>
  </si>
  <si>
    <t>美姑县扶贫项目（15万元）</t>
  </si>
  <si>
    <t>侯古莫乡</t>
  </si>
  <si>
    <t>用于美姑县侯古莫乡贫困学生住校床上用品购置</t>
  </si>
  <si>
    <t>一 次性</t>
  </si>
  <si>
    <t>越西县拉吉乡民俗活动坝子，幼教教育扶贫、赋能培训等扶贫项目60.35万</t>
  </si>
  <si>
    <t>拉吉乡</t>
  </si>
  <si>
    <t>且门村民俗活动坝子</t>
  </si>
  <si>
    <t>且门村活动坝子采购</t>
  </si>
  <si>
    <t>且门村一村一幼教育持贫</t>
  </si>
  <si>
    <t>石门村幼教点功能提升</t>
  </si>
  <si>
    <t>拉吉乡赋能培训（开展水电工培训）</t>
  </si>
  <si>
    <t>普格县特补乡灾后恢复项目12万</t>
  </si>
  <si>
    <t>特补乡</t>
  </si>
  <si>
    <t>蔬菜大棚维修2000平米，道路20米及灌溉系统、附属围栏250米、大门、土地复耕</t>
  </si>
  <si>
    <t>普格县特补乡两所学校安全饮用水项目53万</t>
  </si>
  <si>
    <t>特补中心小学安全饮用水项目</t>
  </si>
  <si>
    <t>螺髻山中学特补分楼安全饮用水项目</t>
  </si>
  <si>
    <t>宁南县跑马镇菲地村扶贫项目110万（广东中烟定向）</t>
  </si>
  <si>
    <t>跑马镇</t>
  </si>
  <si>
    <t>宁南县跑马镇菲地村二组通组道路硬化工程</t>
  </si>
  <si>
    <t>2020-6-9申请105.312274万</t>
  </si>
  <si>
    <t>宁南县跑马镇菲地村扶贫项目20万</t>
  </si>
  <si>
    <t>宁南县跑马镇菲地村三组便道、桥涵建设</t>
  </si>
  <si>
    <t>美姑县九口乡尼则村扶贫项目320.75万元</t>
  </si>
  <si>
    <t>九口乡</t>
  </si>
  <si>
    <t>美姑县九口乡尼则村村内通组公路硬化工程项目，用于1到3组村内4.36公里通组公路硬化；新建一座人行吊桥37料及挡墙、堡坎等设施</t>
  </si>
  <si>
    <t>20%、30%、30%、20%</t>
  </si>
  <si>
    <t>昭觉县尼地乡扶贫项目990万</t>
  </si>
  <si>
    <t>尼地乡</t>
  </si>
  <si>
    <r>
      <rPr>
        <sz val="12"/>
        <color theme="1"/>
        <rFont val="仿宋_GB2312"/>
        <charset val="134"/>
      </rPr>
      <t>彝家新寨建房补贴项目</t>
    </r>
    <r>
      <rPr>
        <sz val="12"/>
        <color rgb="FF000000"/>
        <rFont val="仿宋_GB2312"/>
        <charset val="134"/>
      </rPr>
      <t>（</t>
    </r>
    <r>
      <rPr>
        <sz val="12"/>
        <color rgb="FF000000"/>
        <rFont val="仿宋_GB2312"/>
        <charset val="134"/>
      </rPr>
      <t>项目内容：</t>
    </r>
    <r>
      <rPr>
        <sz val="12"/>
        <color theme="1"/>
        <rFont val="仿宋_GB2312"/>
        <charset val="134"/>
      </rPr>
      <t>对115户建房困难户，按5万元/户标准进行建房补贴。）</t>
    </r>
  </si>
  <si>
    <t>2021-2-5申请第一期415万</t>
  </si>
  <si>
    <r>
      <rPr>
        <sz val="12"/>
        <color theme="1"/>
        <rFont val="仿宋_GB2312"/>
        <charset val="134"/>
      </rPr>
      <t>彝家新寨“四好”功能完善补贴项目</t>
    </r>
    <r>
      <rPr>
        <sz val="12"/>
        <color rgb="FF000000"/>
        <rFont val="仿宋_GB2312"/>
        <charset val="134"/>
      </rPr>
      <t>（</t>
    </r>
    <r>
      <rPr>
        <sz val="12"/>
        <color rgb="FF000000"/>
        <rFont val="仿宋_GB2312"/>
        <charset val="134"/>
      </rPr>
      <t>项目内容：</t>
    </r>
    <r>
      <rPr>
        <sz val="12"/>
        <color theme="1"/>
        <rFont val="仿宋"/>
        <charset val="134"/>
      </rPr>
      <t>对115建房困难户，按3.6元/户标准对房屋装修、装饰、功能设施完善</t>
    </r>
    <r>
      <rPr>
        <sz val="12"/>
        <color theme="1"/>
        <rFont val="仿宋"/>
        <charset val="134"/>
      </rPr>
      <t>等进行</t>
    </r>
    <r>
      <rPr>
        <sz val="12"/>
        <color theme="1"/>
        <rFont val="仿宋"/>
        <charset val="134"/>
      </rPr>
      <t>补贴。）</t>
    </r>
  </si>
  <si>
    <t>会理县城北街道扶贫项目15万</t>
  </si>
  <si>
    <t>岩峰村</t>
  </si>
  <si>
    <t>会理县城北街道岩峰村活动室建设，修建活动室厨房、厕所</t>
  </si>
  <si>
    <t>雷波县溪洛米乡水田村扶贫项目20万</t>
  </si>
  <si>
    <t>水田村</t>
  </si>
  <si>
    <t>雷波县溪洛米水田村太阳能路灯采购及安装，为村1、2、3、4和6组主干道安装66盏太阳能路灯</t>
  </si>
  <si>
    <t>雷波县溪洛米乡教育扶贫项目5万</t>
  </si>
  <si>
    <t>溪洛米乡</t>
  </si>
  <si>
    <t>改造溪洛米乡中心校师生安全饮水，加固维修100平米蓄水池；新建水落村幼儿园围墙20米，购文体用品等</t>
  </si>
  <si>
    <t>雷波县巴姑乡扶贫项目48万</t>
  </si>
  <si>
    <t>巴姑乡</t>
  </si>
  <si>
    <t>巴姑乡建设村太阳能路灯安装采购项目，安装160盏</t>
  </si>
  <si>
    <t>普格县学生配助听器及低视力学生免费验配助视器项目50万</t>
  </si>
  <si>
    <t>为普格县境内听力障碍儿童验丁助听器24套，为境内在校就读新增低视力学生验配340套助视器</t>
  </si>
  <si>
    <t>普格县特补乡甲甲沟村经济作物扶贫项目26.5万</t>
  </si>
  <si>
    <t>用于特补乡甲甲沟村经济作物烘烤设施维修建设</t>
  </si>
  <si>
    <t>布拖县沙洛乡基础设施扶贫项目180万</t>
  </si>
  <si>
    <t>用于布拖县沙洛乡日达村至俄里坪乡洛底村公路工程A标段工程，全长1.77公里</t>
  </si>
  <si>
    <t>盐源县白乌镇三棵村扶贫项目20万</t>
  </si>
  <si>
    <t>用于盐源县三棵树村5套苹果烘烤设施</t>
  </si>
  <si>
    <t>盐源县白乌镇山门村教育扶贫项目8万</t>
  </si>
  <si>
    <t>用于盐源县山门村幼教点教育扶贫，为幼教点购置幼儿活动设备及装修</t>
  </si>
  <si>
    <t>布拖县团结村村容村貌改善项目20万</t>
  </si>
  <si>
    <t>布拖县团结村</t>
  </si>
  <si>
    <t>用于布拖县团结村太阳能路灯采购及安装102盏</t>
  </si>
  <si>
    <t>2020-9-7申请19.329万元</t>
  </si>
  <si>
    <t>普格县特补乡甲甲沟村样板房打造20万</t>
  </si>
  <si>
    <t>对甲甲沟村2户贫困户进行房屋装修和彝族风貌改造</t>
  </si>
  <si>
    <t>陈宗平</t>
  </si>
  <si>
    <t>普格县甲甲沟四好创建100万</t>
  </si>
  <si>
    <t>甲甲沟村院坝硬化补贴项目，为180户建房户进行硬化、厨房，每户补助3000元</t>
  </si>
  <si>
    <t>60%、40%</t>
  </si>
  <si>
    <t>太阳能热水器补贴项目，180户</t>
  </si>
  <si>
    <t>普格县特兹乡则奎村扶贫项目25万</t>
  </si>
  <si>
    <t>普格县特兹乡则奎村</t>
  </si>
  <si>
    <t>普格县特兹乡则奎养殖圈舍项目</t>
  </si>
  <si>
    <t>昭觉县吉子纳乌村教育扶贫65万</t>
  </si>
  <si>
    <t>昭觉县吉子纳乌村</t>
  </si>
  <si>
    <t>昭觉县吉子纳乌村教新建幼教点1个</t>
  </si>
  <si>
    <t>三期，30%、40%、30%</t>
  </si>
  <si>
    <t>苏呷么骆</t>
  </si>
  <si>
    <t>在实施</t>
  </si>
  <si>
    <t>昭觉县竹核乡瓦托村教育扶贫50万</t>
  </si>
  <si>
    <t>昭觉县竹核乡</t>
  </si>
  <si>
    <t>昭觉县竹核乡瓦托村小学采购教学设施设备</t>
  </si>
  <si>
    <t>昭觉县洒拉地坡乡姐把哪打村生活设施设备采购49.68万</t>
  </si>
  <si>
    <t>四川省昭觉县洒美丽地坡乡跃进村平坝社</t>
  </si>
  <si>
    <t>昭觉县工农兵小学教育扶贫80万</t>
  </si>
  <si>
    <t>国学教材采购</t>
  </si>
  <si>
    <t>昭觉县人民路11号</t>
  </si>
  <si>
    <t>国学教育学软件及国学微课采购</t>
  </si>
  <si>
    <t>卫生设施设备及习惯养成教育</t>
  </si>
  <si>
    <t>昭觉县姐把哪打村安全住房补助15万</t>
  </si>
  <si>
    <t xml:space="preserve">昭觉县姐把哪打村安全住房补助项目，为困难户莫色子使修100平米，1楼1底安全住房及配套设施的进行补贴 </t>
  </si>
  <si>
    <t>昭觉县洒拉地坡乡姐把哪打村教育扶贫10万</t>
  </si>
  <si>
    <t>用于为学校购置清洁用品、防疫物资、理发设备等</t>
  </si>
  <si>
    <t>昭觉县姐把哪打村环境整治项目25万</t>
  </si>
  <si>
    <t>垃圾回收池建设项目</t>
  </si>
  <si>
    <t>垃圾车采购</t>
  </si>
  <si>
    <t>木里县后所乡教育扶贫5万</t>
  </si>
  <si>
    <t>采购饭盒、保温水杯等各373个</t>
  </si>
  <si>
    <t>格诺祝玛</t>
  </si>
  <si>
    <t>盐源县白乌镇教育扶贫15万</t>
  </si>
  <si>
    <t>为白乌镇三棵树幼教点活动室装修及活动设备（调整采购校服、文具等学生生活用品）</t>
  </si>
  <si>
    <t>盐源县白乌镇教育扶贫10万</t>
  </si>
  <si>
    <t>为白乌镇山门口村为幼教点购置幼儿活运室装修及活动设备购置（调整采购校服、文具等学生生活用品）</t>
  </si>
  <si>
    <t>盐源县白乌镇山门口村一村一园5万</t>
  </si>
  <si>
    <t>用于盐源县白乌镇山门口村开展一村一园项目采购发放复合肥、地膜等生产物资</t>
  </si>
  <si>
    <t>布拖县包谷坪乡团结村道路硬化项目48万</t>
  </si>
  <si>
    <t>布拖县包谷坪乡团结村1组通组路水泥硬化，用于工程建设项目</t>
  </si>
  <si>
    <t>93%、7%</t>
  </si>
  <si>
    <t>布拖县包谷坪乡团结村教育扶贫项目5万元</t>
  </si>
  <si>
    <t>为一村一幼购置安装教室和宿舍窗户、图书室书柜、文化墙，购置儿童图书等</t>
  </si>
  <si>
    <t>喜德县红莫镇树库村教育扶贫项目5万元</t>
  </si>
  <si>
    <t>为村学校购置床上三件套、书桌、椅子、保瘟饭盒等</t>
  </si>
  <si>
    <t>喜德县红莫镇中心幼儿完善升级建设项目25万元</t>
  </si>
  <si>
    <t>用于红莫镇中心幼儿园加盖隔热层、加固钢化玻璃、室内铺设地胶购置玩具等</t>
  </si>
  <si>
    <t>喜德县红莫镇桃源中心幼儿完善升级项目100万</t>
  </si>
  <si>
    <t>用于红莫镇桃源中心幼儿园实施教学楼、教室、游乐场、附属设施建设及采购项目</t>
  </si>
  <si>
    <t>2021-1-29申请100万元</t>
  </si>
  <si>
    <t>喜德县红莫镇红莫中学教育扶贫项目30万</t>
  </si>
  <si>
    <t>用于红莫中学教育扶贫项目。购置学生保温饭盒、远程教育电视机等</t>
  </si>
  <si>
    <t>喜德县红莫镇红莫村民俗文化广场项目建设50万</t>
  </si>
  <si>
    <t>用于硬化坝子1200平方米、看台建设150平方米、篮球架、文化宣传栏；建公共厨房及保管室100平方米、厨房用具20套、太阳能路灯4盏、围栏70米等</t>
  </si>
  <si>
    <t xml:space="preserve">70% 、30% </t>
  </si>
  <si>
    <t>冕宁县惠安镇勒安村太阳能路灯采购安装项目49.708万元</t>
  </si>
  <si>
    <t>用于冕宁县惠安镇勒安村太阳能路灯采购安装项目，采购并安装172盏左右太阳能路灯</t>
  </si>
  <si>
    <t>美姑县九口乡尼则村教育扶贫项目19.6万</t>
  </si>
  <si>
    <t>用于尼则村幼教点维修改造，针对幼教点围墙重砌，屋顶及室内翻新加固等方面</t>
  </si>
  <si>
    <t>220-8-27</t>
  </si>
  <si>
    <t>金阳县热柯觉乡中心校教育扶贫项目5万</t>
  </si>
  <si>
    <t>用于金阳县热柯觉乡中心校教育扶贫，采购436套购枕头、雨衣等生活物品。</t>
  </si>
  <si>
    <t>西昌市黄联关镇书夫村2019年教育扶贫项目8万</t>
  </si>
  <si>
    <t xml:space="preserve">西昌市 </t>
  </si>
  <si>
    <t>用于西昌市黄联关镇书夫村幼教点教学设施设备采购，大型玩具2套、阅览书架1套、阅读大型方桌、遮阳伞</t>
  </si>
  <si>
    <t>昭觉县三岔河乡三河村扶贫项目1000万</t>
  </si>
  <si>
    <t>昭觉县三岔河乡三河村</t>
  </si>
  <si>
    <t>异地移民搬迁安置点建设项目。项目内容：以统规统建的方式为三河村阿基社日波界乃、阿基社地普史尔、洛达社日呷、洛达社阿勒觉地、洛达社黑多洛达、呷尔社则呷、日子社阿吉次吉、日子社日子、日子社木都克等9个易地安置点修建基础设施。</t>
  </si>
  <si>
    <t>80%、20%</t>
  </si>
  <si>
    <t>村活动室建设项目。项目内容：新建383.3㎡村活动室，一楼一底木结构，并进行装修、装饰等。</t>
  </si>
  <si>
    <t>幼教点建设项目。项目内容：新建240.62㎡日子社幼教点，一层砖混结构，运动场面积为299.61㎡，幼教点配套教学用房、运动场及相关设施设备等。</t>
  </si>
  <si>
    <t>太阳能路灯采购安装项目。项目内容：在安置点采购安装太阳能路灯100盏左右，安置点分别位于阿基社地普史尔、洛达社日呷、洛达社阿勒觉地、洛达社黑多洛达、呷尔社则呷、日子社阿吉次吉、日子社日子、日子社木都克等8个易地安置点，具体安装每处安装数量及安装位置以实际情况确定。</t>
  </si>
  <si>
    <t>村活动室设施设备采购项目。项目内容：采购原木茶几1张、村电教培训室配套电脑10台、打印机4台、烤火炉5台、照相机1台、饮水机2台灯配套设施、设备及耗材灯。</t>
  </si>
  <si>
    <t>越西县拉吉乡安全饮水工程、中心校浴室翻新工程项目55万</t>
  </si>
  <si>
    <t>越西县拉吉乡</t>
  </si>
  <si>
    <t>拉吉乡安全饮水工程（项目内容：修建一条从哈浓洛山顶到瓦里觉2组长2298米的安全饮水管道（含管道铺设、排气井、减压阀、蓄水池、排泥井、过滤池、闸阀井等。）</t>
  </si>
  <si>
    <t>中心校浴室翻新工程项目（项目内容：对拉吉乡中心校两件浴室进行翻新建设（含电源线路、管道、地砖、插座、墙面瓷砖、吊顶天棚、浴霸4套、电热水器10组、增压泵1套等配套设施。）</t>
  </si>
  <si>
    <t>越西县拉吉乡“四好创建及产业示范”项目84万</t>
  </si>
  <si>
    <t>瓦里觉村房屋维修补贴项目。项目内容：对瓦里觉村37户贫困户火房建设补贴0.9万元/户、室内墙体粉刷和吊顶维修0.万元/户，2户特困户室内外墙体粉刷和吊顶维修补贴1.6万元/户。</t>
  </si>
  <si>
    <t>且门村房屋维修补贴项目。项目内容：对且门村20户贫困户补贴畜圈建设0.8万元/户、住房室内墙体粉刷和吊顶维修0.4万元/户，1户特困户室内外墙体粉刷和吊顶维修2万元；1户特困户住房拆旧建新3.4万元。</t>
  </si>
  <si>
    <t>依达村房屋维修补贴项目。项目内容：对依达村1户贫困户补贴厨房、厕所拆旧建新。</t>
  </si>
  <si>
    <t>石门村房屋维修补贴项目。项目内容：对石门村1户贫困户厕所、畜圈拆旧建新。</t>
  </si>
  <si>
    <t>瓦里觉村取暖电炉采购项目。项目内容：为瓦里觉村购买电炉39台。</t>
  </si>
  <si>
    <t>且门村生活用品采购项目。项目内容：为且门村3户特困户购置7件套（每户：床3张、沙发1套、桌子2张、电视1台、橱柜1套、太阳能热水器1套、衣柜1组</t>
  </si>
  <si>
    <t>依达村鸡苗采购项目。项目内容：为依达村党员致富带头人购买鸡苗</t>
  </si>
  <si>
    <t>普格县特补乡甲甲沟村文化创建项目4万</t>
  </si>
  <si>
    <t>普格县特补乡甲甲沟村村内公路沿途制作安装立柱牌20个，制作、安装扇形、方形牌共22个</t>
  </si>
  <si>
    <t>普格县特补乡甲甲沟村教育扶贫项目16万</t>
  </si>
  <si>
    <t>幼儿园维修改造</t>
  </si>
  <si>
    <t>幼儿园教学及生活用品等采购</t>
  </si>
  <si>
    <t>美姑县侯古莫乡石普村贫困学生冬季学习及生活物资购置项目15万</t>
  </si>
  <si>
    <t>为侯古莫乡石普村170名适龄贫困学生采购学生冬服、床、床上用品、洗漱用品等</t>
  </si>
  <si>
    <t>喜德县红莫镇红莫村教育扶贫项目5万元</t>
  </si>
  <si>
    <t>盐源县下海乡等三个村道路维修项目40万</t>
  </si>
  <si>
    <t>盐源县下海乡滑泥村、大河乡大园子村、梅雨镇杉八窝村道路维修项目（具体内容详见协议）</t>
  </si>
  <si>
    <t>汇总</t>
  </si>
  <si>
    <t>核对</t>
  </si>
  <si>
    <t>定向函</t>
  </si>
  <si>
    <t>凉山州越西县拉吉村贫困对象大病救助</t>
  </si>
  <si>
    <t>拉吉村</t>
  </si>
  <si>
    <t>对阿后尔布实施了一次性救助</t>
  </si>
  <si>
    <t>已完成结算</t>
  </si>
  <si>
    <t>凉烟函〔2018〕44号</t>
  </si>
  <si>
    <t>7个贫困县“暖冬行动”50万</t>
  </si>
  <si>
    <t>甘洛县田坝镇</t>
  </si>
  <si>
    <t>为村里贫困户、残疾人、低保户、五保房购置慰问物资</t>
  </si>
  <si>
    <t>有剩余</t>
  </si>
  <si>
    <t>甘洛县新茶乡</t>
  </si>
  <si>
    <t>金阳热柯觉乡</t>
  </si>
  <si>
    <t>为贫困学生购置御寒棉衣</t>
  </si>
  <si>
    <t>金阳县热柯觉人民政府</t>
  </si>
  <si>
    <t>2019年审计报告少录入一个9</t>
  </si>
  <si>
    <t>普格县向阳乡</t>
  </si>
  <si>
    <t>奶奶沟村、谭家营村困难群众购置棉被</t>
  </si>
  <si>
    <t>为村贫困学生购置学习生活用品</t>
  </si>
  <si>
    <t>购置鸡苗及购买慰问品</t>
  </si>
  <si>
    <t>越西</t>
  </si>
  <si>
    <t>越西县拉吉乡暖冬行动（开展拉吉农业科技培训）</t>
  </si>
  <si>
    <t>布拖</t>
  </si>
  <si>
    <t>布拖县包谷坪村暖冬行动（为贫困户和四好家庭购置生活用品）</t>
  </si>
  <si>
    <t>凉烟函〔2018〕43号</t>
  </si>
  <si>
    <t>单独到账新增项目</t>
  </si>
  <si>
    <t>冕宁县回龙镇诚至诚2018夏令营乐天使活动的儿童购置学习生活用品</t>
  </si>
  <si>
    <t>冕宁县回龙镇</t>
  </si>
  <si>
    <t>诚至诚2018夏令营乐天使活动的儿童购置学习生活用品</t>
  </si>
  <si>
    <t>单独到账，已完成完成结算</t>
  </si>
  <si>
    <t>凉烟函〔2018〕66号</t>
  </si>
  <si>
    <t>烟草8个新增项目37.2万（实际安排37.084万，余0.116万元）</t>
  </si>
  <si>
    <t>金阳县热柯觉乡（热柯觉村、永丰村）对口帮扶（为村支部购设施设备、购养种）</t>
  </si>
  <si>
    <t>盐源县双河乡</t>
  </si>
  <si>
    <t>盐源县白乌镇对贫困户送温暖项目，购慰问物品，3.5万</t>
  </si>
  <si>
    <t>盐源县双河乡小堡子村彝族年送温暖活动，购慰问物品1.35万</t>
  </si>
  <si>
    <t>德昌县菠萝村</t>
  </si>
  <si>
    <t>德昌县菠萝村送温暖项目（为贫困户购床上用品）</t>
  </si>
  <si>
    <t>德昌县福隆村助农增收项目</t>
  </si>
  <si>
    <t>0834-5140000</t>
  </si>
  <si>
    <t>已完工，有剩余</t>
  </si>
  <si>
    <t>美姑县扶尼则村</t>
  </si>
  <si>
    <t>美姑县扶尼则村、波窝苦村送温暖项目</t>
  </si>
  <si>
    <t>冕宁县回坪乡送温暖项目（解决当地安全住房建设购买水泥项目）</t>
  </si>
  <si>
    <t>会东县姜州镇温室大棚滴灌设备以及食用菌种植配套物资购置</t>
  </si>
  <si>
    <t>0834-5480019</t>
  </si>
  <si>
    <t>雷波</t>
  </si>
  <si>
    <t>雷波溪洛米乡水落村维修沟渠项目，涉及81户贫困户</t>
  </si>
  <si>
    <t>凉烟函〔2018〕79号</t>
  </si>
  <si>
    <t>越西县拉吉乡对口帮扶项目13.5万元</t>
  </si>
  <si>
    <t>越西县拉吉村</t>
  </si>
  <si>
    <t>越西县拉吉乡依达村、石门村、瓦里觉村、且门村暖冬行动为贫困户、老党员、老弱病残及失依儿童购置床上用口</t>
  </si>
  <si>
    <t>万元</t>
  </si>
  <si>
    <t>实际结余</t>
  </si>
  <si>
    <t>2018年剩余资金</t>
  </si>
  <si>
    <t>2019年新转</t>
  </si>
  <si>
    <t>凉烟函〔2019〕77号</t>
  </si>
  <si>
    <t>金阳县热柯觉乡（热柯觉村、永丰村）移风易俗捐赠项目，捐赠4.9万元；</t>
  </si>
  <si>
    <t>为热柯觉乡热柯觉村、永丰村197户贫困户购置电磁炉。</t>
  </si>
  <si>
    <t>2020年新转</t>
  </si>
  <si>
    <t>雷波县巴姑乡常规，捐赠2万元；</t>
  </si>
  <si>
    <t>为联点贫困村巴姑村贫困户购买电视机20台</t>
  </si>
  <si>
    <t>已完工完成</t>
  </si>
  <si>
    <t>雷波县溪洛米乡驻地路灯维护项目2万</t>
  </si>
  <si>
    <t>用于雷波县溪洛米乡联点贫困村祛里村雷永路20盏路灯进行维修</t>
  </si>
  <si>
    <t>昭觉县洒拉地坡乡“走村入户送温暖”捐赠项目，捐赠10万元；</t>
  </si>
  <si>
    <t>为107户贫困户或村社人员发放大米、电饭煲等慰问品</t>
  </si>
  <si>
    <t>盐源县对口帮扶村贫困户送温暖捐赠项目，捐赠4.9万元；</t>
  </si>
  <si>
    <t>定向用于盐源县白乌镇三棵树村、山门村彝族年送温暖活动，为三棵树村、山门村162户贫困户购置毛毯、被子。</t>
  </si>
  <si>
    <t>用于盐源县双河乡彝族年送温暖项目，为小堡子村68户贫困户购置毛毯、被子。</t>
  </si>
  <si>
    <t>西昌市黄水乡苏夫村配置消防器材捐赠项目，捐赠2.35万元；</t>
  </si>
  <si>
    <t>为黄水乡书夫村微型消防站配置消防器材</t>
  </si>
  <si>
    <t>资金调整</t>
  </si>
  <si>
    <t>越西县拉吉乡暖冬行动捐赠项目，捐赠20万元；</t>
  </si>
  <si>
    <t>为拉吉乡贫困村瓦里觉村、且门村、石门村、依达村困难群众 购床上用品</t>
  </si>
  <si>
    <t>2020-4-26提交财务，审核后拨付</t>
  </si>
  <si>
    <t>布拖县包谷坪乡暖冬行动捐赠项目，捐赠4.9万元；</t>
  </si>
  <si>
    <t>定向用于布拖县包谷坪乡暖冬行动项目，为包谷坪乡团结村166户村民购置毛毯、洗脸架、挂衣架、仪容镜、凳子等生活用品。</t>
  </si>
  <si>
    <t>普格县特兹乡暖冬行动捐赠项目，捐赠4.9万元；</t>
  </si>
  <si>
    <t>为特兹乡则奎村幼教点58名在园儿童购置冬装及益智娱乐设施</t>
  </si>
  <si>
    <t>甘洛县田坝镇走基层送温暖捐赠项目，捐赠4万元；</t>
  </si>
  <si>
    <t>为田坝镇罗群村287户村民购大米和毛巾等生活物资</t>
  </si>
  <si>
    <t>甘洛县新茶乡走基层送温暖捐赠项目，捐赠4万元；</t>
  </si>
  <si>
    <t>定向用于甘洛县新茶乡摸摸坪村145户村民购买饮水机和水杯</t>
  </si>
  <si>
    <t>阿布亚</t>
  </si>
  <si>
    <t>木里县后所乡对口帮扶村送温暖项目，捐赠4.9万元；</t>
  </si>
  <si>
    <t>为上野洛村379户农户购置大米</t>
  </si>
  <si>
    <t>冕宁县惠安乡为贫困学生购买学习用具捐赠项目，捐赠3万元；</t>
  </si>
  <si>
    <t>惠安镇</t>
  </si>
  <si>
    <t>定向用于惠安镇中心校参加2019年“智行公益乐安30天”的100名学生购买书包、课外书籍、生活用品等</t>
  </si>
  <si>
    <t>越西县拉吉乡暖冬行动捐赠项目，捐赠8.1万元；</t>
  </si>
  <si>
    <t>为拉吉乡贫困村瓦里觉村、且门村困难群众购米面油等慰问品</t>
  </si>
  <si>
    <t>2020年</t>
  </si>
  <si>
    <t>10个</t>
  </si>
  <si>
    <t>四川省烟草公司凉山州公司关于明确捐赠项目的函</t>
  </si>
  <si>
    <t>1、金阳县热柯觉乡（热柯觉村、永丰村）送温暖项目，捐赠4.98万元；</t>
  </si>
  <si>
    <t>为热柯觉乡热柯觉村、永丰村85户贫困户购置一台半自动洗衣机</t>
  </si>
  <si>
    <t>2、雷波县溪洛米乡垃圾池维修项目，捐赠2万元；</t>
  </si>
  <si>
    <t>用于溪洛米乡水落村垃圾池修建6个</t>
  </si>
  <si>
    <t>2021-23-25提交2万</t>
  </si>
  <si>
    <t>3、雷波县溪洛米乡村委会办公家具捐赠项目，捐赠4.8万元；</t>
  </si>
  <si>
    <t>用于为水落村村委会采购办公家具</t>
  </si>
  <si>
    <t>2021-3-25申请4.8万</t>
  </si>
  <si>
    <t>4、昭觉县洒拉地坡乡暖冬行动项目，捐赠10万元；</t>
  </si>
  <si>
    <t>为昭觉县洒拉地坡乡姐把哪打村95户贫困户购置冰箱各一台，为67户贫困户购置鸡苗各10只</t>
  </si>
  <si>
    <t>5、盐源县白乌镇送温暖捐赠项目，捐赠3.45万元；</t>
  </si>
  <si>
    <t>为三棵树村、山门口村162户贫困户购置电饭锅、汤锅、汤勺各一件等</t>
  </si>
  <si>
    <t>2021-3-25申请3.402万</t>
  </si>
  <si>
    <t>6、盐源县双河乡送温暖捐赠项目，捐赠1.45万元；</t>
  </si>
  <si>
    <t>为小堡子村68户贫困户购置电饭锅、汤锅、汤勺各一件等</t>
  </si>
  <si>
    <t>2021-3-25申请1.428万</t>
  </si>
  <si>
    <t>7、甘洛县田坝镇送温暖捐赠项目，捐赠4.5万元；</t>
  </si>
  <si>
    <t>为田坝镇罗群村287户村民购家用床上四件套生活物资</t>
  </si>
  <si>
    <t>2021-2-23提交4.4772万</t>
  </si>
  <si>
    <t>8、甘洛县新茶乡送温暖捐赠项目，捐赠4.5万元；</t>
  </si>
  <si>
    <t>甘洛县摸摸坪村</t>
  </si>
  <si>
    <t>为新茶乡摸摸坪村145户村民购买不锈钢汤盆和洗衣粉</t>
  </si>
  <si>
    <t>2021-1-19提交4.4805万</t>
  </si>
  <si>
    <t>9、木里县后所乡暖冬行动项目，捐赠2.5万元；</t>
  </si>
  <si>
    <t>为木里县后所乡上野洛村113户农户购置大米</t>
  </si>
  <si>
    <t>2021-2-23提交2.45万</t>
  </si>
  <si>
    <t>冕宁县高阳街道贫困户捐赠项目，捐赠4.9万元</t>
  </si>
  <si>
    <t xml:space="preserve">冕宁县高阳街道 </t>
  </si>
  <si>
    <t>用于冕宁县高阳街道23户贫困户住房质量提升及入户道路建设水泥采购</t>
  </si>
  <si>
    <t>一次生</t>
  </si>
  <si>
    <t>2021-1-19提交4.8955万</t>
  </si>
  <si>
    <t>协议序号</t>
  </si>
  <si>
    <t>项目个数</t>
  </si>
  <si>
    <t>资金安排</t>
  </si>
  <si>
    <t>资金分配</t>
  </si>
  <si>
    <t>协议签约方</t>
  </si>
  <si>
    <t>进展情况</t>
  </si>
  <si>
    <t>凉山州德昌县铁炉镇菠萝村太阳能热水器项目</t>
  </si>
  <si>
    <t>76户贫困户每户补贴一套太阳能热水器</t>
  </si>
  <si>
    <t>设备购置</t>
  </si>
  <si>
    <t>项目完成后一次性拨付</t>
  </si>
  <si>
    <t>中国烟草总公司四川省公司、四川省慈善总会、德昌县铁炉镇人民政府</t>
  </si>
  <si>
    <t>协议方不包括州烟草、资金从诚至诚基金中出，需省烟草确定。协议条款有部分修改。</t>
  </si>
  <si>
    <t>甘洛县新茶乡扶贫项目（36万）</t>
  </si>
  <si>
    <t>摸摸坪村的机耕道</t>
  </si>
  <si>
    <t>工程建设</t>
  </si>
  <si>
    <t>按工程进度以30%、40%、30%的比例分三期拨付</t>
  </si>
  <si>
    <t>四川省烟草公司凉山州公司、四川省慈善总会、甘洛县新茶乡人民政府</t>
  </si>
  <si>
    <t>一村一园建设示范现代农业特色产业</t>
  </si>
  <si>
    <t>设备设施采购</t>
  </si>
  <si>
    <t>村幼儿园设备购置</t>
  </si>
  <si>
    <t>会理县新发镇营盘村云盘小学项目</t>
  </si>
  <si>
    <t>云盘小学校内环境改造</t>
  </si>
  <si>
    <t>四川省烟草公司凉山州公司、四川省慈善总会</t>
  </si>
  <si>
    <t>会理县“一村一园” 对口部门扶贫物资帮扶项目</t>
  </si>
  <si>
    <t>捐赠普格县黑白膜600套、昭觉县黑白膜100套</t>
  </si>
  <si>
    <t>设备采购配送</t>
  </si>
  <si>
    <t>四川省烟草公司凉山州公司、会理县民政局慈善总会、会理县南阁惠民烟农综合服务专业合作社</t>
  </si>
  <si>
    <t>会理一村一园协议签约方无省慈善总会，会理县民政局慈善会是两家独立单位不能作为协议一方签约。资金来源与诚至诚基金与彝火计划无关。另项目受益方与烟草行业相关，不符合慈善法要求。</t>
  </si>
  <si>
    <t>凉山州美姑县九口乡尼则村扶贫项目（38万元）</t>
  </si>
  <si>
    <t>安全住房建设材料补贴</t>
  </si>
  <si>
    <t>材料采购</t>
  </si>
  <si>
    <t>按项目进度以80%、20%的比例拨付</t>
  </si>
  <si>
    <t xml:space="preserve">四川省烟草公司凉山州公司、四川省慈善总会、凉山州美姑县九口乡人民政府 </t>
  </si>
  <si>
    <t>协议中履行范围为烟草美姑分公司说法不符合项目内容，另资金来源说法不准确，应是彝火扶贫计划不是彝火情，美姑协议与美姑分公司协议内容重复。</t>
  </si>
  <si>
    <t>花椒产业示范园</t>
  </si>
  <si>
    <t>设备设施购置</t>
  </si>
  <si>
    <t>冕宁县金林乡新民村补叠边哈家建房补助</t>
  </si>
  <si>
    <t>补叠边哈家附属设施（围墙、室外地坪）等材料（沙、石、水泥、砖）的采购</t>
  </si>
  <si>
    <t>四川省烟草公司凉山州公司冕宁分公司、四川省慈善总会、冕宁县金林乡新民村村民补叠边哈</t>
  </si>
  <si>
    <t>冕宁分公司协议捐赠方为冕宁分公司，资金来源是诚至诚基金，不符合基金管理规定，诚至诚基金的安排使用必须是省烟草确定。项目内容为针对单一个人住房补助，三方合作协议签订无必要性。</t>
  </si>
  <si>
    <t>宁南县跑马镇菲地村扶贫项目</t>
  </si>
  <si>
    <t>宁南县跑马镇菲地村6组岔路口至3组防雹炮点乡村道路硬化建设</t>
  </si>
  <si>
    <t>四川省烟草公司凉山州公司、凉山州慈善总会、宁南县跑马镇人民政府</t>
  </si>
  <si>
    <t>宁南100万协议中烟区道路说法应改为乡村道路。协议签约方也无省慈善总会，只有凉山州慈善总会，资金来源却是彝火扶贫计划资金，不符合基金管理规定。</t>
  </si>
  <si>
    <t>越西县瓦里觉乡且门村完善基础设施和教育扶贫（16.6万元）</t>
  </si>
  <si>
    <t>完善基础设施：修建一个浴室（8.4万元）和四个垃圾池（3.2万元）</t>
  </si>
  <si>
    <t>四川省烟草公司凉山州公司、四川省慈善总会、越西县瓦里觉乡人民政府</t>
  </si>
  <si>
    <t>购买“一村一幼”配套设施</t>
  </si>
  <si>
    <t>设备采购</t>
  </si>
  <si>
    <t>越西县瓦里觉乡石门村（35万元）</t>
  </si>
  <si>
    <t>厨卫功能提升：为44户集中移民搬迁户配置防水橱柜、蓄水池，完善安置点厨房污水排放系统</t>
  </si>
  <si>
    <t>墙体彩绘:为44户集中移民搬迁户住房和幼教点实施墙体彩绘</t>
  </si>
  <si>
    <t>购买服务</t>
  </si>
  <si>
    <t>基础设施完善:打造公共地段绿化，种植果树，配置火塘、水泥座椅、雕塑、牌坊和文化景观</t>
  </si>
  <si>
    <t>越西县瓦里觉乡瓦里觉村（46.4万元）</t>
  </si>
  <si>
    <t>提升民俗文化活动坝子功能：购置健身器材（7万元）和水泥座椅（2万元）</t>
  </si>
  <si>
    <t>改善厨卫功能：在本村集中安置点（37户）、越城镇城郊村集中安置点（71户）为108户集中移民搬迁户安装防水橱柜、修建蓄水池</t>
  </si>
  <si>
    <t>越西县瓦里觉乡依达村（96.4万元）</t>
  </si>
  <si>
    <t>风貌打造：健身器材五件套、20个水泥座椅、雕塑、牌坊、绿化、20个垃圾桶和文化景观</t>
  </si>
  <si>
    <t>墙体彩绘：为65户集中移民搬迁户点实施墙体彩绘</t>
  </si>
  <si>
    <t xml:space="preserve">异地搬迁建房补贴：每人2000元的标准，涉及65户222人 </t>
  </si>
  <si>
    <t>个人补助</t>
  </si>
  <si>
    <t>普格县五道箐乡中心校学生宿舍书架采购</t>
  </si>
  <si>
    <t>书架购置</t>
  </si>
  <si>
    <t>书架订制</t>
  </si>
  <si>
    <t>四川省烟草公司凉山州公司、四川省慈善总会、普格县五道箐乡人民政府</t>
  </si>
  <si>
    <t>会理县下村乡武家沟村乡村道路建设</t>
  </si>
  <si>
    <t>道路建设</t>
  </si>
  <si>
    <t>四川省烟草公司凉山州公司、四川省慈善总会、会理县下村乡人民政府</t>
  </si>
  <si>
    <t>武家沟道路协议烟区道路提法不符合慈善法要求，建议修改为乡村道路</t>
  </si>
  <si>
    <t>注：除德昌菠萝村太阳能项目协议外所有协议都加上了协议签订地为西昌，而争议解决都是向协议签订地提起诉讼，不符合签约方公允原则。协议原文如下“5、因履行本合同发生争议，由当事人协商解决，协商不成的，按下列第（2）种方式解决：（1）提交凉山仲裁委员会仲裁；（2）依法向合同签订地人民法院起诉。”</t>
  </si>
</sst>
</file>

<file path=xl/styles.xml><?xml version="1.0" encoding="utf-8"?>
<styleSheet xmlns="http://schemas.openxmlformats.org/spreadsheetml/2006/main" xmlns:mc="http://schemas.openxmlformats.org/markup-compatibility/2006" xmlns:xr9="http://schemas.microsoft.com/office/spreadsheetml/2016/revision9" mc:Ignorable="xr9">
  <numFmts count="1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0.0000_ "/>
    <numFmt numFmtId="178" formatCode="0.00_ "/>
    <numFmt numFmtId="179" formatCode="_ * #,##0.000_ ;_ * \-#,##0.000_ ;_ * &quot;-&quot;??_ ;_ @_ "/>
    <numFmt numFmtId="180" formatCode="_ * #,##0.00000_ ;_ * \-#,##0.00000_ ;_ * &quot;-&quot;??_ ;_ @_ "/>
    <numFmt numFmtId="181" formatCode="yyyy&quot;年&quot;m&quot;月&quot;;@"/>
    <numFmt numFmtId="182" formatCode="0.000000_ "/>
    <numFmt numFmtId="183" formatCode="_ * #,##0.000_ ;_ * \-#,##0.000_ ;_ * &quot;-&quot;??.0_ ;_ @_ "/>
    <numFmt numFmtId="184" formatCode="_ * #,##0.0000_ ;_ * \-#,##0.0000_ ;_ * &quot;-&quot;??_ ;_ @_ "/>
    <numFmt numFmtId="185" formatCode="_ * #,##0.00000_ ;_ * \-#,##0.00000_ ;_ * &quot;-&quot;??.000_ ;_ @_ "/>
    <numFmt numFmtId="186" formatCode="_ * #,##0.000000_ ;_ * \-#,##0.000000_ ;_ * &quot;-&quot;??.0000_ ;_ @_ "/>
    <numFmt numFmtId="187" formatCode="_ * #,##0.0000_ ;_ * \-#,##0.0000_ ;_ * &quot;-&quot;??.00_ ;_ @_ "/>
    <numFmt numFmtId="188" formatCode="0.00_);[Red]\(0.00\)"/>
  </numFmts>
  <fonts count="50">
    <font>
      <sz val="11"/>
      <color theme="1"/>
      <name val="宋体"/>
      <charset val="134"/>
      <scheme val="minor"/>
    </font>
    <font>
      <sz val="10"/>
      <name val="宋体"/>
      <charset val="134"/>
    </font>
    <font>
      <sz val="12"/>
      <color theme="1"/>
      <name val="宋体"/>
      <charset val="134"/>
      <scheme val="minor"/>
    </font>
    <font>
      <sz val="10"/>
      <color theme="1"/>
      <name val="宋体"/>
      <charset val="134"/>
      <scheme val="minor"/>
    </font>
    <font>
      <sz val="10"/>
      <name val="Arial"/>
      <charset val="134"/>
    </font>
    <font>
      <sz val="10"/>
      <color theme="1"/>
      <name val="仿宋_GB2312"/>
      <charset val="134"/>
    </font>
    <font>
      <sz val="10"/>
      <color theme="1"/>
      <name val="宋体"/>
      <charset val="134"/>
      <scheme val="major"/>
    </font>
    <font>
      <sz val="10"/>
      <color theme="1"/>
      <name val="仿宋"/>
      <charset val="134"/>
    </font>
    <font>
      <sz val="10"/>
      <name val="宋体"/>
      <charset val="134"/>
      <scheme val="minor"/>
    </font>
    <font>
      <sz val="11"/>
      <color theme="1"/>
      <name val="楷体"/>
      <charset val="134"/>
    </font>
    <font>
      <sz val="10"/>
      <color theme="1"/>
      <name val="楷体"/>
      <charset val="134"/>
    </font>
    <font>
      <sz val="10"/>
      <name val="楷体"/>
      <charset val="134"/>
    </font>
    <font>
      <sz val="10"/>
      <color theme="1"/>
      <name val="宋体"/>
      <charset val="134"/>
    </font>
    <font>
      <sz val="10"/>
      <name val="仿宋_GB2312"/>
      <charset val="134"/>
    </font>
    <font>
      <sz val="10"/>
      <color theme="1"/>
      <name val="方正仿宋"/>
      <charset val="134"/>
    </font>
    <font>
      <sz val="10"/>
      <color theme="3" tint="-0.249977111117893"/>
      <name val="宋体"/>
      <charset val="134"/>
    </font>
    <font>
      <sz val="10"/>
      <color theme="3" tint="-0.249977111117893"/>
      <name val="仿宋_GB2312"/>
      <charset val="134"/>
    </font>
    <font>
      <sz val="10"/>
      <color theme="3" tint="-0.249977111117893"/>
      <name val="宋体"/>
      <charset val="134"/>
      <scheme val="minor"/>
    </font>
    <font>
      <sz val="10"/>
      <name val="方正仿宋"/>
      <charset val="134"/>
    </font>
    <font>
      <sz val="12"/>
      <color theme="1"/>
      <name val="仿宋_GB2312"/>
      <charset val="134"/>
    </font>
    <font>
      <sz val="12"/>
      <color theme="1"/>
      <name val="仿宋"/>
      <charset val="134"/>
    </font>
    <font>
      <sz val="10"/>
      <name val="黑体"/>
      <charset val="134"/>
    </font>
    <font>
      <sz val="14"/>
      <color theme="1"/>
      <name val="宋体"/>
      <charset val="134"/>
      <scheme val="minor"/>
    </font>
    <font>
      <sz val="14"/>
      <color theme="1"/>
      <name val="宋体"/>
      <charset val="134"/>
    </font>
    <font>
      <sz val="14"/>
      <name val="宋体"/>
      <charset val="134"/>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rgb="FF000000"/>
      <name val="仿宋_GB2312"/>
      <charset val="134"/>
    </font>
    <font>
      <b/>
      <sz val="9"/>
      <name val="Tahoma"/>
      <charset val="134"/>
    </font>
    <font>
      <sz val="9"/>
      <name val="Tahoma"/>
      <charset val="134"/>
    </font>
    <font>
      <sz val="9"/>
      <name val="宋体"/>
      <charset val="134"/>
    </font>
    <font>
      <b/>
      <sz val="9"/>
      <name val="宋体"/>
      <charset val="134"/>
    </font>
  </fonts>
  <fills count="40">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8"/>
        <bgColor indexed="64"/>
      </patternFill>
    </fill>
    <fill>
      <patternFill patternType="solid">
        <fgColor rgb="FF00B0F0"/>
        <bgColor indexed="64"/>
      </patternFill>
    </fill>
    <fill>
      <patternFill patternType="solid">
        <fgColor theme="3" tint="0.399914548173467"/>
        <bgColor indexed="64"/>
      </patternFill>
    </fill>
    <fill>
      <patternFill patternType="solid">
        <fgColor theme="3" tint="0.399945066682943"/>
        <bgColor indexed="64"/>
      </patternFill>
    </fill>
    <fill>
      <patternFill patternType="solid">
        <fgColor theme="3"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10" borderId="8"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9" applyNumberFormat="0" applyFill="0" applyAlignment="0" applyProtection="0">
      <alignment vertical="center"/>
    </xf>
    <xf numFmtId="0" fontId="31" fillId="0" borderId="9" applyNumberFormat="0" applyFill="0" applyAlignment="0" applyProtection="0">
      <alignment vertical="center"/>
    </xf>
    <xf numFmtId="0" fontId="32" fillId="0" borderId="10" applyNumberFormat="0" applyFill="0" applyAlignment="0" applyProtection="0">
      <alignment vertical="center"/>
    </xf>
    <xf numFmtId="0" fontId="32" fillId="0" borderId="0" applyNumberFormat="0" applyFill="0" applyBorder="0" applyAlignment="0" applyProtection="0">
      <alignment vertical="center"/>
    </xf>
    <xf numFmtId="0" fontId="33" fillId="11" borderId="11" applyNumberFormat="0" applyAlignment="0" applyProtection="0">
      <alignment vertical="center"/>
    </xf>
    <xf numFmtId="0" fontId="34" fillId="12" borderId="12" applyNumberFormat="0" applyAlignment="0" applyProtection="0">
      <alignment vertical="center"/>
    </xf>
    <xf numFmtId="0" fontId="35" fillId="12" borderId="11" applyNumberFormat="0" applyAlignment="0" applyProtection="0">
      <alignment vertical="center"/>
    </xf>
    <xf numFmtId="0" fontId="36" fillId="13" borderId="13" applyNumberFormat="0" applyAlignment="0" applyProtection="0">
      <alignment vertical="center"/>
    </xf>
    <xf numFmtId="0" fontId="37" fillId="0" borderId="14" applyNumberFormat="0" applyFill="0" applyAlignment="0" applyProtection="0">
      <alignment vertical="center"/>
    </xf>
    <xf numFmtId="0" fontId="38" fillId="0" borderId="15" applyNumberFormat="0" applyFill="0" applyAlignment="0" applyProtection="0">
      <alignment vertical="center"/>
    </xf>
    <xf numFmtId="0" fontId="39" fillId="14" borderId="0" applyNumberFormat="0" applyBorder="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xf numFmtId="0" fontId="42" fillId="5" borderId="0" applyNumberFormat="0" applyBorder="0" applyAlignment="0" applyProtection="0">
      <alignment vertical="center"/>
    </xf>
    <xf numFmtId="0" fontId="43" fillId="33" borderId="0" applyNumberFormat="0" applyBorder="0" applyAlignment="0" applyProtection="0">
      <alignment vertical="center"/>
    </xf>
    <xf numFmtId="0" fontId="43" fillId="34" borderId="0" applyNumberFormat="0" applyBorder="0" applyAlignment="0" applyProtection="0">
      <alignment vertical="center"/>
    </xf>
    <xf numFmtId="0" fontId="42" fillId="35" borderId="0" applyNumberFormat="0" applyBorder="0" applyAlignment="0" applyProtection="0">
      <alignment vertical="center"/>
    </xf>
    <xf numFmtId="0" fontId="42" fillId="36" borderId="0" applyNumberFormat="0" applyBorder="0" applyAlignment="0" applyProtection="0">
      <alignment vertical="center"/>
    </xf>
    <xf numFmtId="0" fontId="43" fillId="37" borderId="0" applyNumberFormat="0" applyBorder="0" applyAlignment="0" applyProtection="0">
      <alignment vertical="center"/>
    </xf>
    <xf numFmtId="0" fontId="43" fillId="38" borderId="0" applyNumberFormat="0" applyBorder="0" applyAlignment="0" applyProtection="0">
      <alignment vertical="center"/>
    </xf>
    <xf numFmtId="0" fontId="42" fillId="39" borderId="0" applyNumberFormat="0" applyBorder="0" applyAlignment="0" applyProtection="0">
      <alignment vertical="center"/>
    </xf>
    <xf numFmtId="0" fontId="44" fillId="0" borderId="0">
      <alignment vertical="center"/>
    </xf>
  </cellStyleXfs>
  <cellXfs count="244">
    <xf numFmtId="0" fontId="0" fillId="0" borderId="0" xfId="0">
      <alignment vertical="center"/>
    </xf>
    <xf numFmtId="0" fontId="1" fillId="0" borderId="0" xfId="49" applyNumberFormat="1" applyFont="1" applyAlignment="1">
      <alignment horizontal="center" vertical="center" wrapText="1"/>
    </xf>
    <xf numFmtId="0" fontId="1" fillId="0" borderId="0" xfId="49" applyFont="1" applyAlignment="1">
      <alignment horizontal="center" vertical="center"/>
    </xf>
    <xf numFmtId="0" fontId="1" fillId="0" borderId="0" xfId="49" applyFont="1" applyAlignment="1">
      <alignment horizontal="center" vertical="center" wrapText="1"/>
    </xf>
    <xf numFmtId="14" fontId="1" fillId="0" borderId="0" xfId="49" applyNumberFormat="1" applyFont="1" applyAlignment="1">
      <alignment horizontal="center" vertical="center"/>
    </xf>
    <xf numFmtId="0" fontId="1" fillId="0" borderId="0" xfId="49" applyFont="1" applyAlignment="1">
      <alignment horizontal="left" vertical="center"/>
    </xf>
    <xf numFmtId="0" fontId="1" fillId="0" borderId="0" xfId="49" applyFont="1" applyAlignment="1">
      <alignment vertical="center" wrapText="1"/>
    </xf>
    <xf numFmtId="0" fontId="1" fillId="0" borderId="1" xfId="49" applyFont="1" applyBorder="1" applyAlignment="1">
      <alignment horizontal="center" vertical="center" wrapText="1"/>
    </xf>
    <xf numFmtId="0" fontId="1" fillId="0" borderId="1" xfId="49" applyFont="1" applyBorder="1" applyAlignment="1">
      <alignment vertical="center" wrapText="1"/>
    </xf>
    <xf numFmtId="0" fontId="1" fillId="0" borderId="0" xfId="49" applyFont="1" applyBorder="1" applyAlignment="1">
      <alignment horizontal="center" vertical="center" wrapText="1"/>
    </xf>
    <xf numFmtId="0" fontId="1" fillId="0" borderId="0" xfId="49" applyFont="1" applyBorder="1" applyAlignment="1">
      <alignment horizontal="center" vertical="center"/>
    </xf>
    <xf numFmtId="0" fontId="2" fillId="0" borderId="0" xfId="0" applyFont="1">
      <alignment vertical="center"/>
    </xf>
    <xf numFmtId="0" fontId="3" fillId="0" borderId="0" xfId="0" applyFont="1">
      <alignment vertical="center"/>
    </xf>
    <xf numFmtId="0" fontId="3" fillId="0" borderId="0" xfId="0" applyFont="1" applyAlignment="1">
      <alignmen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43" fontId="3" fillId="0" borderId="0" xfId="1" applyFont="1" applyAlignment="1">
      <alignment horizontal="center" vertical="center"/>
    </xf>
    <xf numFmtId="0" fontId="3" fillId="0" borderId="0" xfId="0" applyFont="1" applyFill="1" applyAlignment="1">
      <alignment horizontal="center" vertical="center"/>
    </xf>
    <xf numFmtId="0" fontId="1" fillId="0" borderId="2" xfId="49" applyFont="1" applyBorder="1" applyAlignment="1">
      <alignment horizontal="center" vertical="center" wrapText="1"/>
    </xf>
    <xf numFmtId="0" fontId="1" fillId="0" borderId="2" xfId="49" applyFont="1" applyBorder="1" applyAlignment="1">
      <alignment horizontal="center" vertical="center"/>
    </xf>
    <xf numFmtId="14" fontId="3" fillId="0" borderId="1" xfId="0" applyNumberFormat="1" applyFont="1" applyBorder="1">
      <alignment vertical="center"/>
    </xf>
    <xf numFmtId="0" fontId="3" fillId="0" borderId="1" xfId="0" applyFont="1" applyBorder="1">
      <alignment vertical="center"/>
    </xf>
    <xf numFmtId="0" fontId="3" fillId="0" borderId="1" xfId="0" applyFont="1" applyBorder="1" applyAlignment="1">
      <alignment vertical="center" wrapText="1"/>
    </xf>
    <xf numFmtId="14" fontId="4" fillId="0" borderId="1" xfId="0" applyNumberFormat="1" applyFont="1" applyFill="1" applyBorder="1" applyAlignment="1"/>
    <xf numFmtId="43" fontId="4" fillId="0" borderId="1" xfId="1" applyFont="1" applyFill="1" applyBorder="1" applyAlignment="1"/>
    <xf numFmtId="176" fontId="4" fillId="0" borderId="0" xfId="0" applyNumberFormat="1" applyFont="1" applyFill="1" applyBorder="1" applyAlignment="1">
      <alignment horizont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77" fontId="3" fillId="0" borderId="1" xfId="0" applyNumberFormat="1" applyFont="1" applyBorder="1" applyAlignment="1">
      <alignment horizontal="center" vertical="center"/>
    </xf>
    <xf numFmtId="0" fontId="3" fillId="2" borderId="1" xfId="0" applyFont="1" applyFill="1" applyBorder="1">
      <alignment vertical="center"/>
    </xf>
    <xf numFmtId="0" fontId="3" fillId="2" borderId="1" xfId="0" applyFont="1" applyFill="1" applyBorder="1" applyAlignment="1">
      <alignment vertical="center" wrapText="1"/>
    </xf>
    <xf numFmtId="178" fontId="3" fillId="0" borderId="1" xfId="0" applyNumberFormat="1" applyFont="1" applyBorder="1">
      <alignment vertical="center"/>
    </xf>
    <xf numFmtId="0" fontId="2" fillId="0" borderId="0" xfId="0" applyFont="1" applyAlignment="1">
      <alignment vertical="center" wrapText="1"/>
    </xf>
    <xf numFmtId="0" fontId="1" fillId="0" borderId="1" xfId="49" applyFont="1" applyBorder="1" applyAlignment="1">
      <alignment horizontal="center" vertical="center"/>
    </xf>
    <xf numFmtId="0" fontId="3" fillId="0" borderId="1" xfId="0" applyFont="1" applyBorder="1" applyAlignment="1">
      <alignment horizontal="center" vertical="center" wrapText="1"/>
    </xf>
    <xf numFmtId="0" fontId="5" fillId="0" borderId="1" xfId="0" applyFont="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justify" vertical="center"/>
    </xf>
    <xf numFmtId="0" fontId="3" fillId="0" borderId="3" xfId="0" applyFont="1" applyBorder="1" applyAlignment="1">
      <alignment horizontal="center" vertical="center"/>
    </xf>
    <xf numFmtId="0" fontId="6" fillId="0" borderId="3" xfId="0" applyFont="1" applyBorder="1" applyAlignment="1">
      <alignment horizontal="center" vertical="center" wrapText="1"/>
    </xf>
    <xf numFmtId="0" fontId="3" fillId="0" borderId="4" xfId="0" applyFont="1" applyBorder="1" applyAlignment="1">
      <alignment horizontal="center" vertical="center"/>
    </xf>
    <xf numFmtId="0" fontId="6" fillId="0" borderId="4" xfId="0" applyFont="1" applyBorder="1" applyAlignment="1">
      <alignment horizontal="center" vertical="center" wrapText="1"/>
    </xf>
    <xf numFmtId="0" fontId="6" fillId="2" borderId="1" xfId="0" applyFont="1" applyFill="1" applyBorder="1" applyAlignment="1">
      <alignment horizontal="justify" vertical="center"/>
    </xf>
    <xf numFmtId="0" fontId="7" fillId="0" borderId="1" xfId="0" applyFont="1" applyBorder="1" applyAlignment="1">
      <alignment horizontal="justify" vertical="center"/>
    </xf>
    <xf numFmtId="0" fontId="2" fillId="0" borderId="0" xfId="0" applyFont="1" applyAlignment="1">
      <alignment horizontal="center" vertical="center"/>
    </xf>
    <xf numFmtId="0" fontId="2" fillId="0" borderId="0" xfId="0" applyFont="1" applyAlignment="1">
      <alignment horizontal="center" vertical="center" wrapText="1"/>
    </xf>
    <xf numFmtId="43" fontId="1" fillId="0" borderId="1" xfId="1" applyFont="1" applyBorder="1" applyAlignment="1">
      <alignment horizontal="center" vertical="center" wrapText="1"/>
    </xf>
    <xf numFmtId="14" fontId="1" fillId="0" borderId="1" xfId="49" applyNumberFormat="1" applyFont="1" applyBorder="1" applyAlignment="1">
      <alignment horizontal="center" vertical="center"/>
    </xf>
    <xf numFmtId="179" fontId="3" fillId="0" borderId="1" xfId="1" applyNumberFormat="1" applyFont="1" applyBorder="1" applyAlignment="1">
      <alignment horizontal="center" vertical="center"/>
    </xf>
    <xf numFmtId="0" fontId="5" fillId="0" borderId="1" xfId="0" applyFont="1" applyBorder="1" applyAlignment="1">
      <alignment horizontal="center" vertical="center" wrapText="1"/>
    </xf>
    <xf numFmtId="43" fontId="8" fillId="0" borderId="1" xfId="1" applyFont="1" applyFill="1" applyBorder="1" applyAlignment="1">
      <alignment horizontal="center" vertical="center"/>
    </xf>
    <xf numFmtId="43" fontId="3" fillId="0" borderId="1" xfId="1" applyFont="1" applyBorder="1" applyAlignment="1">
      <alignment horizontal="center" vertical="center"/>
    </xf>
    <xf numFmtId="43" fontId="3" fillId="0" borderId="1" xfId="1" applyFont="1" applyFill="1" applyBorder="1" applyAlignment="1">
      <alignment horizontal="center" vertical="center"/>
    </xf>
    <xf numFmtId="14" fontId="3" fillId="0" borderId="0" xfId="0" applyNumberFormat="1" applyFont="1" applyAlignment="1">
      <alignment horizontal="center" vertical="center"/>
    </xf>
    <xf numFmtId="179" fontId="3" fillId="2" borderId="1" xfId="0" applyNumberFormat="1" applyFont="1" applyFill="1" applyBorder="1" applyAlignment="1">
      <alignment horizontal="center" vertical="center" wrapText="1"/>
    </xf>
    <xf numFmtId="179" fontId="3" fillId="2" borderId="1" xfId="1" applyNumberFormat="1" applyFont="1" applyFill="1" applyBorder="1" applyAlignment="1">
      <alignment horizontal="center" vertical="center"/>
    </xf>
    <xf numFmtId="179" fontId="3" fillId="2" borderId="0" xfId="0" applyNumberFormat="1" applyFont="1" applyFill="1" applyAlignment="1">
      <alignment horizontal="center" vertical="center" wrapText="1"/>
    </xf>
    <xf numFmtId="0" fontId="9" fillId="0" borderId="0" xfId="0" applyFont="1" applyAlignment="1">
      <alignment vertical="center" wrapText="1"/>
    </xf>
    <xf numFmtId="0" fontId="10" fillId="0" borderId="1" xfId="0" applyFont="1" applyBorder="1" applyAlignment="1">
      <alignment horizontal="left" vertical="center" wrapText="1"/>
    </xf>
    <xf numFmtId="43" fontId="3" fillId="0" borderId="1" xfId="1" applyNumberFormat="1" applyFont="1" applyBorder="1" applyAlignment="1">
      <alignment horizontal="center" vertical="center"/>
    </xf>
    <xf numFmtId="0" fontId="11" fillId="0" borderId="0" xfId="0" applyFont="1" applyAlignment="1">
      <alignment horizontal="left" vertical="center" wrapText="1"/>
    </xf>
    <xf numFmtId="43" fontId="2" fillId="0" borderId="0" xfId="1" applyFont="1" applyAlignment="1">
      <alignment horizontal="center" vertical="center"/>
    </xf>
    <xf numFmtId="0" fontId="1" fillId="0" borderId="1" xfId="49" applyFont="1" applyFill="1" applyBorder="1" applyAlignment="1">
      <alignment horizontal="center" vertical="center" wrapText="1"/>
    </xf>
    <xf numFmtId="0" fontId="3" fillId="0" borderId="1" xfId="0" applyFont="1" applyFill="1" applyBorder="1" applyAlignment="1">
      <alignment horizontal="center" vertical="center"/>
    </xf>
    <xf numFmtId="0" fontId="3" fillId="3" borderId="1" xfId="0" applyFont="1" applyFill="1" applyBorder="1" applyAlignment="1">
      <alignment horizontal="center" vertical="center"/>
    </xf>
    <xf numFmtId="0" fontId="2" fillId="0" borderId="0" xfId="0" applyFont="1" applyFill="1" applyAlignment="1">
      <alignment horizontal="center" vertical="center"/>
    </xf>
    <xf numFmtId="179" fontId="3" fillId="0" borderId="1" xfId="0" applyNumberFormat="1" applyFont="1" applyBorder="1" applyAlignment="1">
      <alignment horizontal="center" vertical="center"/>
    </xf>
    <xf numFmtId="0" fontId="12" fillId="4" borderId="0" xfId="0" applyFont="1" applyFill="1" applyBorder="1" applyAlignment="1">
      <alignment horizontal="center" vertical="center" wrapText="1"/>
    </xf>
    <xf numFmtId="0" fontId="12" fillId="4" borderId="0" xfId="1" applyNumberFormat="1" applyFont="1" applyFill="1" applyBorder="1" applyAlignment="1">
      <alignment horizontal="right" vertical="center" wrapText="1"/>
    </xf>
    <xf numFmtId="43" fontId="3" fillId="0" borderId="1" xfId="0" applyNumberFormat="1" applyFont="1" applyBorder="1" applyAlignment="1">
      <alignment horizontal="center" vertical="center"/>
    </xf>
    <xf numFmtId="180" fontId="3" fillId="0" borderId="1" xfId="0" applyNumberFormat="1" applyFont="1" applyBorder="1" applyAlignment="1">
      <alignment horizontal="center" vertical="center"/>
    </xf>
    <xf numFmtId="0" fontId="12" fillId="2" borderId="0" xfId="0" applyFont="1" applyFill="1" applyBorder="1" applyAlignment="1">
      <alignment horizontal="center" vertical="center" wrapText="1"/>
    </xf>
    <xf numFmtId="180" fontId="3" fillId="2" borderId="1" xfId="0" applyNumberFormat="1" applyFont="1" applyFill="1" applyBorder="1" applyAlignment="1">
      <alignment horizontal="center" vertical="center"/>
    </xf>
    <xf numFmtId="0" fontId="8" fillId="2" borderId="1" xfId="0" applyFont="1" applyFill="1" applyBorder="1" applyAlignment="1">
      <alignment horizontal="center" vertical="center"/>
    </xf>
    <xf numFmtId="180" fontId="8" fillId="2" borderId="1" xfId="0" applyNumberFormat="1" applyFont="1" applyFill="1" applyBorder="1" applyAlignment="1">
      <alignment horizontal="center" vertical="center"/>
    </xf>
    <xf numFmtId="0" fontId="8" fillId="2" borderId="0" xfId="0" applyFont="1" applyFill="1" applyAlignment="1">
      <alignment horizontal="center" vertical="center"/>
    </xf>
    <xf numFmtId="180" fontId="8" fillId="2" borderId="0" xfId="0" applyNumberFormat="1" applyFont="1" applyFill="1" applyAlignment="1">
      <alignment horizontal="center" vertical="center"/>
    </xf>
    <xf numFmtId="0" fontId="3" fillId="0" borderId="1" xfId="0" applyFont="1" applyFill="1" applyBorder="1">
      <alignment vertical="center"/>
    </xf>
    <xf numFmtId="0" fontId="3" fillId="2" borderId="0" xfId="0" applyFont="1" applyFill="1" applyAlignment="1">
      <alignment horizontal="center" vertical="center"/>
    </xf>
    <xf numFmtId="0" fontId="1" fillId="5" borderId="1" xfId="49" applyFont="1" applyFill="1" applyBorder="1" applyAlignment="1">
      <alignment horizontal="center" vertical="center"/>
    </xf>
    <xf numFmtId="0" fontId="3" fillId="5" borderId="1" xfId="0" applyFont="1" applyFill="1" applyBorder="1" applyAlignment="1">
      <alignment horizontal="center" vertical="center"/>
    </xf>
    <xf numFmtId="0" fontId="12" fillId="4" borderId="0" xfId="0" applyNumberFormat="1" applyFont="1" applyFill="1" applyBorder="1" applyAlignment="1">
      <alignment horizontal="right" vertical="center" wrapText="1"/>
    </xf>
    <xf numFmtId="0" fontId="3" fillId="6" borderId="1" xfId="0" applyFont="1" applyFill="1" applyBorder="1">
      <alignment vertical="center"/>
    </xf>
    <xf numFmtId="0" fontId="3" fillId="6" borderId="1" xfId="0" applyFont="1" applyFill="1" applyBorder="1" applyAlignment="1">
      <alignment vertical="center" wrapText="1"/>
    </xf>
    <xf numFmtId="0" fontId="3" fillId="6" borderId="1" xfId="0" applyFont="1" applyFill="1" applyBorder="1" applyAlignment="1">
      <alignment horizontal="center" vertical="center"/>
    </xf>
    <xf numFmtId="0" fontId="3" fillId="6" borderId="1" xfId="0" applyFont="1" applyFill="1" applyBorder="1" applyAlignment="1">
      <alignment horizontal="center" vertical="center" wrapText="1"/>
    </xf>
    <xf numFmtId="43" fontId="3" fillId="6" borderId="1" xfId="1" applyFont="1" applyFill="1" applyBorder="1" applyAlignment="1">
      <alignment horizontal="center" vertical="center"/>
    </xf>
    <xf numFmtId="0" fontId="13" fillId="0" borderId="0" xfId="49" applyFont="1" applyAlignment="1">
      <alignment horizontal="center" vertical="center"/>
    </xf>
    <xf numFmtId="0" fontId="5" fillId="0" borderId="0" xfId="0" applyFont="1">
      <alignment vertical="center"/>
    </xf>
    <xf numFmtId="0" fontId="5" fillId="0" borderId="0" xfId="0" applyFont="1" applyAlignment="1">
      <alignment horizontal="center" vertical="center"/>
    </xf>
    <xf numFmtId="0" fontId="3" fillId="0" borderId="0" xfId="0" applyFont="1" applyFill="1">
      <alignment vertical="center"/>
    </xf>
    <xf numFmtId="0" fontId="3" fillId="2" borderId="0" xfId="0" applyFont="1" applyFill="1">
      <alignment vertical="center"/>
    </xf>
    <xf numFmtId="181" fontId="3" fillId="0" borderId="0" xfId="0" applyNumberFormat="1" applyFont="1">
      <alignment vertical="center"/>
    </xf>
    <xf numFmtId="0" fontId="1" fillId="0" borderId="3" xfId="49" applyFont="1" applyBorder="1" applyAlignment="1">
      <alignment horizontal="center" vertical="center"/>
    </xf>
    <xf numFmtId="0" fontId="13" fillId="0" borderId="1" xfId="49" applyFont="1" applyBorder="1" applyAlignment="1">
      <alignment horizontal="center" vertical="center" wrapText="1"/>
    </xf>
    <xf numFmtId="0" fontId="13" fillId="0" borderId="2" xfId="49" applyFont="1" applyBorder="1" applyAlignment="1">
      <alignment horizontal="center" vertical="center" wrapText="1"/>
    </xf>
    <xf numFmtId="0" fontId="13" fillId="0" borderId="2" xfId="49" applyFont="1" applyBorder="1" applyAlignment="1">
      <alignment horizontal="center" vertical="center"/>
    </xf>
    <xf numFmtId="0" fontId="5" fillId="0" borderId="1" xfId="0" applyFont="1" applyBorder="1">
      <alignment vertical="center"/>
    </xf>
    <xf numFmtId="14" fontId="5" fillId="0" borderId="1" xfId="0" applyNumberFormat="1" applyFont="1" applyBorder="1">
      <alignment vertical="center"/>
    </xf>
    <xf numFmtId="14" fontId="5" fillId="0" borderId="0" xfId="0" applyNumberFormat="1" applyFont="1">
      <alignment vertical="center"/>
    </xf>
    <xf numFmtId="0" fontId="5" fillId="0" borderId="1" xfId="0" applyFont="1" applyBorder="1" applyAlignment="1">
      <alignment vertical="center" wrapText="1"/>
    </xf>
    <xf numFmtId="0" fontId="14" fillId="2" borderId="3" xfId="0" applyFont="1" applyFill="1" applyBorder="1" applyAlignment="1">
      <alignment horizontal="center" vertical="center" wrapText="1"/>
    </xf>
    <xf numFmtId="0" fontId="1" fillId="7" borderId="3" xfId="49" applyNumberFormat="1" applyFont="1" applyFill="1" applyBorder="1" applyAlignment="1">
      <alignment horizontal="center" vertical="center" wrapText="1"/>
    </xf>
    <xf numFmtId="0" fontId="13" fillId="0" borderId="1" xfId="49" applyFont="1" applyBorder="1" applyAlignment="1">
      <alignment horizontal="center" vertical="center"/>
    </xf>
    <xf numFmtId="0" fontId="13" fillId="0" borderId="3" xfId="49" applyFont="1" applyBorder="1" applyAlignment="1">
      <alignment horizontal="center" vertical="center"/>
    </xf>
    <xf numFmtId="0" fontId="13" fillId="8" borderId="3" xfId="49" applyNumberFormat="1" applyFont="1" applyFill="1" applyBorder="1" applyAlignment="1">
      <alignment horizontal="center" vertical="center" wrapText="1"/>
    </xf>
    <xf numFmtId="0" fontId="13" fillId="8" borderId="1" xfId="49" applyNumberFormat="1"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wrapText="1"/>
    </xf>
    <xf numFmtId="0" fontId="5" fillId="0" borderId="5" xfId="0" applyFont="1" applyBorder="1" applyAlignment="1">
      <alignment horizontal="center" vertical="center"/>
    </xf>
    <xf numFmtId="0" fontId="5" fillId="0" borderId="4" xfId="0" applyFont="1" applyBorder="1" applyAlignment="1">
      <alignment horizontal="center" vertical="center" wrapText="1"/>
    </xf>
    <xf numFmtId="0" fontId="5" fillId="0" borderId="4"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1" fillId="7" borderId="1" xfId="49" applyNumberFormat="1" applyFont="1" applyFill="1" applyBorder="1" applyAlignment="1">
      <alignment horizontal="center" vertical="center" wrapText="1"/>
    </xf>
    <xf numFmtId="14" fontId="1" fillId="7" borderId="1" xfId="49" applyNumberFormat="1" applyFont="1" applyFill="1" applyBorder="1" applyAlignment="1">
      <alignment horizontal="center" vertical="center" wrapText="1"/>
    </xf>
    <xf numFmtId="0" fontId="13" fillId="8" borderId="1" xfId="0" applyFont="1" applyFill="1" applyBorder="1" applyAlignment="1">
      <alignment horizontal="center" vertical="center" wrapText="1"/>
    </xf>
    <xf numFmtId="43" fontId="13" fillId="8" borderId="3" xfId="1" applyFont="1" applyFill="1" applyBorder="1" applyAlignment="1">
      <alignment horizontal="center" vertical="center" wrapText="1"/>
    </xf>
    <xf numFmtId="0" fontId="13" fillId="8" borderId="4" xfId="49" applyNumberFormat="1" applyFont="1" applyFill="1" applyBorder="1" applyAlignment="1">
      <alignment horizontal="center" vertical="center" wrapText="1"/>
    </xf>
    <xf numFmtId="14" fontId="13" fillId="8" borderId="1" xfId="49" applyNumberFormat="1" applyFont="1" applyFill="1" applyBorder="1" applyAlignment="1">
      <alignment horizontal="center" vertical="center" wrapText="1"/>
    </xf>
    <xf numFmtId="0" fontId="13" fillId="3" borderId="1" xfId="49" applyNumberFormat="1" applyFont="1" applyFill="1" applyBorder="1" applyAlignment="1">
      <alignment horizontal="center" vertical="center" wrapText="1"/>
    </xf>
    <xf numFmtId="43" fontId="5" fillId="0" borderId="1" xfId="1" applyFont="1" applyBorder="1" applyAlignment="1">
      <alignment horizontal="center" vertical="center"/>
    </xf>
    <xf numFmtId="43" fontId="5" fillId="0" borderId="3" xfId="1" applyFont="1" applyBorder="1" applyAlignment="1">
      <alignment horizontal="center" vertical="center"/>
    </xf>
    <xf numFmtId="43" fontId="5" fillId="0" borderId="1" xfId="1"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top" wrapText="1"/>
    </xf>
    <xf numFmtId="43" fontId="5" fillId="0" borderId="1" xfId="1" applyFont="1" applyBorder="1" applyAlignment="1">
      <alignment horizontal="center" vertical="top" wrapText="1"/>
    </xf>
    <xf numFmtId="0" fontId="7" fillId="0" borderId="1" xfId="0" applyFont="1" applyBorder="1" applyAlignment="1">
      <alignment vertical="center" wrapText="1"/>
    </xf>
    <xf numFmtId="43" fontId="7" fillId="0" borderId="1" xfId="1" applyFont="1" applyBorder="1" applyAlignment="1">
      <alignment horizontal="center" vertical="center" wrapText="1"/>
    </xf>
    <xf numFmtId="181" fontId="1" fillId="0" borderId="1" xfId="49" applyNumberFormat="1" applyFont="1" applyBorder="1" applyAlignment="1">
      <alignment horizontal="center" vertical="center"/>
    </xf>
    <xf numFmtId="181" fontId="13" fillId="3" borderId="1" xfId="49" applyNumberFormat="1" applyFont="1" applyFill="1" applyBorder="1" applyAlignment="1">
      <alignment horizontal="center" vertical="center" wrapText="1"/>
    </xf>
    <xf numFmtId="181" fontId="5" fillId="0" borderId="1" xfId="0" applyNumberFormat="1" applyFont="1" applyBorder="1">
      <alignment vertical="center"/>
    </xf>
    <xf numFmtId="0" fontId="5" fillId="2" borderId="1" xfId="0" applyFont="1" applyFill="1" applyBorder="1" applyAlignment="1">
      <alignment horizontal="center" vertical="center"/>
    </xf>
    <xf numFmtId="0" fontId="5" fillId="3" borderId="1" xfId="0" applyFont="1" applyFill="1" applyBorder="1" applyAlignment="1">
      <alignment horizontal="center" vertical="center"/>
    </xf>
    <xf numFmtId="181" fontId="5" fillId="0" borderId="1" xfId="0" applyNumberFormat="1" applyFont="1" applyBorder="1" applyAlignment="1">
      <alignment horizontal="center" vertical="center"/>
    </xf>
    <xf numFmtId="181" fontId="3" fillId="0" borderId="1" xfId="0" applyNumberFormat="1" applyFont="1" applyBorder="1">
      <alignment vertical="center"/>
    </xf>
    <xf numFmtId="182" fontId="3" fillId="2" borderId="1" xfId="0" applyNumberFormat="1" applyFont="1" applyFill="1" applyBorder="1" applyAlignment="1">
      <alignment horizontal="center" vertical="center"/>
    </xf>
    <xf numFmtId="43" fontId="3" fillId="2" borderId="1" xfId="1" applyFont="1" applyFill="1" applyBorder="1" applyAlignment="1">
      <alignment horizontal="center" vertical="center"/>
    </xf>
    <xf numFmtId="183" fontId="3" fillId="0" borderId="1" xfId="1" applyNumberFormat="1" applyFont="1" applyBorder="1" applyAlignment="1">
      <alignment horizontal="center" vertical="center"/>
    </xf>
    <xf numFmtId="0" fontId="15" fillId="9" borderId="1" xfId="49" applyFont="1" applyFill="1" applyBorder="1" applyAlignment="1">
      <alignment horizontal="center" vertical="center" wrapText="1"/>
    </xf>
    <xf numFmtId="0" fontId="13" fillId="2" borderId="1" xfId="49" applyNumberFormat="1" applyFont="1" applyFill="1" applyBorder="1" applyAlignment="1">
      <alignment horizontal="center" vertical="center" wrapText="1"/>
    </xf>
    <xf numFmtId="0" fontId="16" fillId="9" borderId="1" xfId="49" applyNumberFormat="1" applyFont="1" applyFill="1" applyBorder="1" applyAlignment="1">
      <alignment horizontal="center" vertical="center" wrapText="1"/>
    </xf>
    <xf numFmtId="0" fontId="16" fillId="9" borderId="1" xfId="0" applyFont="1" applyFill="1" applyBorder="1" applyAlignment="1">
      <alignment horizontal="center" vertical="center"/>
    </xf>
    <xf numFmtId="0" fontId="17" fillId="9" borderId="1" xfId="0" applyFont="1" applyFill="1" applyBorder="1" applyAlignment="1">
      <alignment horizontal="center" vertical="center"/>
    </xf>
    <xf numFmtId="0" fontId="13" fillId="0" borderId="1" xfId="49" applyNumberFormat="1" applyFont="1" applyBorder="1" applyAlignment="1">
      <alignment horizontal="center" vertical="center" wrapText="1"/>
    </xf>
    <xf numFmtId="0" fontId="13" fillId="0" borderId="0" xfId="49" applyFont="1" applyAlignment="1">
      <alignment horizontal="center" vertical="center" wrapText="1"/>
    </xf>
    <xf numFmtId="184" fontId="3" fillId="0" borderId="1" xfId="0" applyNumberFormat="1" applyFont="1" applyBorder="1" applyAlignment="1">
      <alignment horizontal="center" vertical="center"/>
    </xf>
    <xf numFmtId="0" fontId="5" fillId="0" borderId="0" xfId="0" applyFont="1" applyAlignment="1">
      <alignment vertical="center" wrapText="1"/>
    </xf>
    <xf numFmtId="0" fontId="5" fillId="2" borderId="1" xfId="0" applyFont="1" applyFill="1" applyBorder="1">
      <alignment vertical="center"/>
    </xf>
    <xf numFmtId="0" fontId="5" fillId="0" borderId="0" xfId="0" applyFont="1" applyAlignment="1">
      <alignment horizontal="center" vertical="center" wrapText="1"/>
    </xf>
    <xf numFmtId="43" fontId="3" fillId="2" borderId="1" xfId="0" applyNumberFormat="1" applyFont="1" applyFill="1" applyBorder="1" applyAlignment="1">
      <alignment horizontal="center" vertical="center"/>
    </xf>
    <xf numFmtId="0" fontId="3" fillId="2" borderId="0" xfId="0" applyFont="1" applyFill="1" applyAlignment="1">
      <alignment vertical="center" wrapText="1"/>
    </xf>
    <xf numFmtId="0" fontId="3" fillId="0" borderId="3" xfId="0" applyFont="1" applyBorder="1">
      <alignment vertical="center"/>
    </xf>
    <xf numFmtId="0" fontId="3" fillId="0" borderId="3" xfId="0" applyFont="1" applyBorder="1" applyAlignment="1">
      <alignment vertical="center" wrapText="1"/>
    </xf>
    <xf numFmtId="0" fontId="3" fillId="0" borderId="1" xfId="0" applyFont="1" applyFill="1" applyBorder="1" applyAlignment="1">
      <alignment vertical="center" wrapText="1"/>
    </xf>
    <xf numFmtId="0" fontId="1" fillId="0" borderId="4" xfId="49" applyNumberFormat="1" applyFont="1" applyFill="1" applyBorder="1" applyAlignment="1">
      <alignment horizontal="center" vertical="center" wrapText="1"/>
    </xf>
    <xf numFmtId="0" fontId="1" fillId="0" borderId="1" xfId="49" applyNumberFormat="1" applyFont="1" applyFill="1" applyBorder="1" applyAlignment="1">
      <alignment horizontal="center" vertical="center" wrapText="1"/>
    </xf>
    <xf numFmtId="0" fontId="1" fillId="0" borderId="4" xfId="49" applyNumberFormat="1" applyFont="1" applyBorder="1" applyAlignment="1">
      <alignment horizontal="center" vertical="center" wrapText="1"/>
    </xf>
    <xf numFmtId="0" fontId="1" fillId="2" borderId="4" xfId="49"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3" xfId="0" applyFont="1" applyFill="1" applyBorder="1" applyAlignment="1">
      <alignment vertical="center" wrapText="1"/>
    </xf>
    <xf numFmtId="0" fontId="5" fillId="0" borderId="1" xfId="0" applyFont="1" applyFill="1" applyBorder="1" applyAlignment="1">
      <alignment horizontal="center" vertical="center"/>
    </xf>
    <xf numFmtId="0" fontId="14" fillId="0" borderId="1" xfId="0" applyFont="1" applyFill="1" applyBorder="1" applyAlignment="1">
      <alignment vertical="center" wrapText="1"/>
    </xf>
    <xf numFmtId="0" fontId="3" fillId="9" borderId="3" xfId="0" applyFont="1" applyFill="1" applyBorder="1" applyAlignment="1">
      <alignment horizontal="center" vertical="center"/>
    </xf>
    <xf numFmtId="0" fontId="3" fillId="9"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18" fillId="0" borderId="1" xfId="0" applyFont="1" applyFill="1" applyBorder="1" applyAlignment="1">
      <alignment horizontal="center" vertical="center" wrapText="1"/>
    </xf>
    <xf numFmtId="0" fontId="0" fillId="0" borderId="1" xfId="0" applyBorder="1" applyAlignment="1">
      <alignment vertical="center"/>
    </xf>
    <xf numFmtId="0" fontId="18" fillId="0" borderId="1" xfId="0" applyFont="1" applyFill="1" applyBorder="1" applyAlignment="1">
      <alignment vertical="center" wrapText="1"/>
    </xf>
    <xf numFmtId="0" fontId="18" fillId="0" borderId="4" xfId="0" applyFont="1" applyFill="1" applyBorder="1" applyAlignment="1">
      <alignment vertical="center" wrapText="1"/>
    </xf>
    <xf numFmtId="0" fontId="1" fillId="2" borderId="1" xfId="49" applyNumberFormat="1" applyFont="1" applyFill="1" applyBorder="1" applyAlignment="1">
      <alignment horizontal="center" vertical="center" wrapText="1"/>
    </xf>
    <xf numFmtId="0" fontId="14" fillId="9" borderId="1" xfId="0" applyFont="1" applyFill="1" applyBorder="1" applyAlignment="1">
      <alignment vertical="center" wrapText="1"/>
    </xf>
    <xf numFmtId="0" fontId="14" fillId="0" borderId="3" xfId="0" applyFont="1" applyFill="1" applyBorder="1" applyAlignment="1">
      <alignment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9" borderId="3" xfId="0" applyFont="1" applyFill="1" applyBorder="1" applyAlignment="1">
      <alignment horizontal="center" vertical="center" wrapText="1"/>
    </xf>
    <xf numFmtId="0" fontId="14" fillId="9" borderId="5" xfId="0" applyFont="1" applyFill="1" applyBorder="1" applyAlignment="1">
      <alignment horizontal="center" vertical="center" wrapText="1"/>
    </xf>
    <xf numFmtId="43" fontId="3" fillId="0" borderId="3" xfId="1"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Fill="1" applyBorder="1" applyAlignment="1">
      <alignment horizontal="center" vertical="center" wrapText="1"/>
    </xf>
    <xf numFmtId="14" fontId="3" fillId="0" borderId="1" xfId="0" applyNumberFormat="1" applyFont="1" applyFill="1" applyBorder="1">
      <alignment vertical="center"/>
    </xf>
    <xf numFmtId="43" fontId="1" fillId="0" borderId="1" xfId="1" applyFont="1" applyFill="1" applyBorder="1" applyAlignment="1">
      <alignment horizontal="center" vertical="center" wrapText="1"/>
    </xf>
    <xf numFmtId="14" fontId="1" fillId="0" borderId="1" xfId="49" applyNumberFormat="1" applyFont="1" applyFill="1" applyBorder="1" applyAlignment="1">
      <alignment horizontal="center" vertical="center" wrapText="1"/>
    </xf>
    <xf numFmtId="0" fontId="3" fillId="0" borderId="1" xfId="0" applyFont="1" applyBorder="1" applyAlignment="1">
      <alignment horizontal="left" vertical="center" wrapText="1"/>
    </xf>
    <xf numFmtId="0" fontId="14" fillId="0"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14" fontId="1" fillId="2" borderId="1" xfId="49" applyNumberFormat="1" applyFont="1" applyFill="1" applyBorder="1" applyAlignment="1">
      <alignment horizontal="center" vertical="center" wrapText="1"/>
    </xf>
    <xf numFmtId="181" fontId="3" fillId="0" borderId="1" xfId="0" applyNumberFormat="1" applyFont="1" applyFill="1" applyBorder="1">
      <alignment vertical="center"/>
    </xf>
    <xf numFmtId="181" fontId="3" fillId="2" borderId="1" xfId="0" applyNumberFormat="1" applyFont="1" applyFill="1" applyBorder="1">
      <alignment vertical="center"/>
    </xf>
    <xf numFmtId="185" fontId="3" fillId="0" borderId="1" xfId="0" applyNumberFormat="1" applyFont="1" applyBorder="1" applyAlignment="1">
      <alignment horizontal="center" vertical="center"/>
    </xf>
    <xf numFmtId="43" fontId="3" fillId="0" borderId="1" xfId="0" applyNumberFormat="1" applyFont="1" applyFill="1" applyBorder="1" applyAlignment="1">
      <alignment horizontal="center" vertical="center"/>
    </xf>
    <xf numFmtId="0" fontId="3" fillId="0" borderId="0" xfId="0" applyFont="1" applyFill="1" applyAlignment="1">
      <alignment vertical="center" wrapText="1"/>
    </xf>
    <xf numFmtId="0" fontId="3" fillId="0" borderId="1" xfId="0" applyNumberFormat="1" applyFont="1" applyBorder="1" applyAlignment="1">
      <alignment horizontal="center" vertical="center"/>
    </xf>
    <xf numFmtId="0" fontId="1" fillId="0" borderId="3" xfId="49" applyNumberFormat="1" applyFont="1" applyFill="1" applyBorder="1" applyAlignment="1">
      <alignment horizontal="center" vertical="center" wrapText="1"/>
    </xf>
    <xf numFmtId="0" fontId="14" fillId="0" borderId="5" xfId="0" applyFont="1" applyFill="1" applyBorder="1" applyAlignment="1">
      <alignment horizontal="center" vertical="center" wrapText="1"/>
    </xf>
    <xf numFmtId="0" fontId="3" fillId="0" borderId="4" xfId="0" applyFont="1" applyFill="1" applyBorder="1" applyAlignment="1">
      <alignment horizontal="center" vertical="center"/>
    </xf>
    <xf numFmtId="0" fontId="5" fillId="0" borderId="6" xfId="0" applyFont="1" applyFill="1" applyBorder="1" applyAlignment="1">
      <alignment horizontal="center" vertical="center"/>
    </xf>
    <xf numFmtId="14" fontId="3" fillId="0" borderId="2" xfId="0" applyNumberFormat="1" applyFont="1" applyBorder="1">
      <alignment vertical="center"/>
    </xf>
    <xf numFmtId="0" fontId="19" fillId="0" borderId="1" xfId="0" applyFont="1" applyBorder="1" applyAlignment="1">
      <alignment horizontal="justify" vertical="center"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3" fillId="2" borderId="4" xfId="0" applyFont="1" applyFill="1" applyBorder="1" applyAlignment="1">
      <alignment horizontal="center" vertical="center"/>
    </xf>
    <xf numFmtId="0" fontId="17" fillId="9" borderId="4" xfId="0" applyFont="1" applyFill="1" applyBorder="1" applyAlignment="1">
      <alignment horizontal="center" vertical="center"/>
    </xf>
    <xf numFmtId="186" fontId="3" fillId="0" borderId="1" xfId="0" applyNumberFormat="1" applyFont="1" applyBorder="1" applyAlignment="1">
      <alignment horizontal="center" vertical="center"/>
    </xf>
    <xf numFmtId="0" fontId="3" fillId="0" borderId="0" xfId="0" applyFont="1" applyBorder="1">
      <alignment vertical="center"/>
    </xf>
    <xf numFmtId="0" fontId="1" fillId="0" borderId="0" xfId="49" applyNumberFormat="1" applyFont="1" applyFill="1" applyAlignment="1">
      <alignment horizontal="center" vertical="center" wrapText="1"/>
    </xf>
    <xf numFmtId="0" fontId="1" fillId="0" borderId="5" xfId="49" applyNumberFormat="1" applyFont="1" applyFill="1" applyBorder="1" applyAlignment="1">
      <alignment horizontal="center" vertical="center" wrapText="1"/>
    </xf>
    <xf numFmtId="0" fontId="1" fillId="0" borderId="5" xfId="49" applyNumberFormat="1" applyFont="1" applyFill="1" applyBorder="1" applyAlignment="1">
      <alignment horizontal="center" vertical="center"/>
    </xf>
    <xf numFmtId="0" fontId="1" fillId="0" borderId="4" xfId="49" applyNumberFormat="1" applyFont="1" applyFill="1" applyBorder="1" applyAlignment="1">
      <alignment horizontal="center" vertical="center"/>
    </xf>
    <xf numFmtId="14" fontId="3" fillId="0" borderId="3" xfId="0" applyNumberFormat="1" applyFont="1" applyBorder="1" applyAlignment="1">
      <alignment horizontal="center" vertical="center"/>
    </xf>
    <xf numFmtId="14" fontId="1" fillId="0" borderId="3" xfId="49" applyNumberFormat="1" applyFont="1" applyFill="1" applyBorder="1" applyAlignment="1">
      <alignment horizontal="center" vertical="center" wrapText="1"/>
    </xf>
    <xf numFmtId="14" fontId="3" fillId="0" borderId="5" xfId="0" applyNumberFormat="1" applyFont="1" applyBorder="1" applyAlignment="1">
      <alignment horizontal="center" vertical="center"/>
    </xf>
    <xf numFmtId="14" fontId="1" fillId="0" borderId="5" xfId="49" applyNumberFormat="1" applyFont="1" applyFill="1" applyBorder="1" applyAlignment="1">
      <alignment horizontal="center" vertical="center" wrapText="1"/>
    </xf>
    <xf numFmtId="14" fontId="3" fillId="0" borderId="4" xfId="0" applyNumberFormat="1" applyFont="1" applyBorder="1" applyAlignment="1">
      <alignment horizontal="center" vertical="center"/>
    </xf>
    <xf numFmtId="14" fontId="1" fillId="0" borderId="4" xfId="49" applyNumberFormat="1" applyFont="1" applyFill="1" applyBorder="1" applyAlignment="1">
      <alignment horizontal="center" vertical="center" wrapText="1"/>
    </xf>
    <xf numFmtId="181" fontId="3" fillId="0" borderId="0" xfId="0" applyNumberFormat="1" applyFont="1" applyFill="1" applyAlignment="1">
      <alignment horizontal="center" vertical="center"/>
    </xf>
    <xf numFmtId="181" fontId="0" fillId="0" borderId="0" xfId="0" applyNumberFormat="1">
      <alignment vertical="center"/>
    </xf>
    <xf numFmtId="0" fontId="0" fillId="0" borderId="0" xfId="0" applyFill="1">
      <alignment vertical="center"/>
    </xf>
    <xf numFmtId="0" fontId="17" fillId="9" borderId="0" xfId="0" applyFont="1" applyFill="1" applyAlignment="1">
      <alignment horizontal="center" vertical="center"/>
    </xf>
    <xf numFmtId="187" fontId="3" fillId="0" borderId="1" xfId="0" applyNumberFormat="1" applyFont="1" applyBorder="1" applyAlignment="1">
      <alignment horizontal="center" vertical="center"/>
    </xf>
    <xf numFmtId="0" fontId="0" fillId="0" borderId="0" xfId="0" applyAlignment="1">
      <alignment vertical="center" wrapText="1"/>
    </xf>
    <xf numFmtId="0" fontId="8" fillId="2" borderId="4" xfId="0" applyFont="1" applyFill="1" applyBorder="1" applyAlignment="1">
      <alignment horizontal="center" vertical="center"/>
    </xf>
    <xf numFmtId="182" fontId="8" fillId="2" borderId="4" xfId="0" applyNumberFormat="1"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1" xfId="49" applyFont="1" applyFill="1" applyBorder="1" applyAlignment="1">
      <alignment horizontal="center" vertical="center" wrapText="1"/>
    </xf>
    <xf numFmtId="0" fontId="21" fillId="0" borderId="1" xfId="49" applyNumberFormat="1" applyFont="1" applyFill="1" applyBorder="1" applyAlignment="1">
      <alignment horizontal="center" vertical="center" wrapText="1"/>
    </xf>
    <xf numFmtId="188" fontId="21" fillId="0" borderId="1" xfId="49" applyNumberFormat="1" applyFont="1" applyFill="1" applyBorder="1" applyAlignment="1">
      <alignment horizontal="center" vertical="center"/>
    </xf>
    <xf numFmtId="0" fontId="21" fillId="0" borderId="0" xfId="49" applyFont="1" applyFill="1" applyAlignment="1">
      <alignment horizontal="center" vertical="center" wrapText="1"/>
    </xf>
    <xf numFmtId="188" fontId="21" fillId="0" borderId="7" xfId="49" applyNumberFormat="1" applyFont="1" applyFill="1" applyBorder="1" applyAlignment="1">
      <alignment horizontal="center" vertical="center" wrapText="1"/>
    </xf>
    <xf numFmtId="188" fontId="21" fillId="0" borderId="1" xfId="49" applyNumberFormat="1" applyFont="1" applyFill="1" applyBorder="1" applyAlignment="1">
      <alignment horizontal="center" vertical="center" wrapText="1"/>
    </xf>
    <xf numFmtId="0" fontId="21" fillId="0" borderId="1" xfId="49" applyFont="1" applyFill="1" applyBorder="1" applyAlignment="1">
      <alignment horizontal="center" vertical="center"/>
    </xf>
    <xf numFmtId="0" fontId="21" fillId="0" borderId="0" xfId="49" applyFont="1" applyFill="1" applyAlignment="1">
      <alignment horizontal="center" vertical="center"/>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4" fillId="0" borderId="1" xfId="0" applyFont="1" applyFill="1" applyBorder="1" applyAlignment="1">
      <alignment horizontal="center" vertical="center" wrapText="1"/>
    </xf>
    <xf numFmtId="0" fontId="24" fillId="0" borderId="1" xfId="49"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0"/>
  <sheetViews>
    <sheetView tabSelected="1" workbookViewId="0">
      <selection activeCell="F7" sqref="F7"/>
    </sheetView>
  </sheetViews>
  <sheetFormatPr defaultColWidth="9" defaultRowHeight="13.5" outlineLevelCol="2"/>
  <cols>
    <col min="2" max="2" width="60.875" customWidth="1"/>
    <col min="3" max="3" width="17.5" customWidth="1"/>
  </cols>
  <sheetData>
    <row r="1" ht="50" customHeight="1" spans="1:3">
      <c r="A1" s="240" t="s">
        <v>0</v>
      </c>
      <c r="B1" s="240"/>
      <c r="C1" s="240"/>
    </row>
    <row r="2" ht="35" customHeight="1" spans="1:3">
      <c r="A2" s="241" t="s">
        <v>1</v>
      </c>
      <c r="B2" s="241" t="s">
        <v>2</v>
      </c>
      <c r="C2" s="241" t="s">
        <v>3</v>
      </c>
    </row>
    <row r="3" ht="37.5" spans="1:3">
      <c r="A3" s="242">
        <v>1</v>
      </c>
      <c r="B3" s="242" t="s">
        <v>4</v>
      </c>
      <c r="C3" s="241">
        <v>37</v>
      </c>
    </row>
    <row r="4" ht="18.75" spans="1:3">
      <c r="A4" s="242">
        <v>2</v>
      </c>
      <c r="B4" s="242" t="s">
        <v>5</v>
      </c>
      <c r="C4" s="241">
        <v>20</v>
      </c>
    </row>
    <row r="5" ht="37.5" spans="1:3">
      <c r="A5" s="242">
        <v>3</v>
      </c>
      <c r="B5" s="243" t="s">
        <v>6</v>
      </c>
      <c r="C5" s="241">
        <v>8</v>
      </c>
    </row>
    <row r="6" ht="18.75" spans="1:3">
      <c r="A6" s="242">
        <v>4</v>
      </c>
      <c r="B6" s="243" t="s">
        <v>7</v>
      </c>
      <c r="C6" s="241">
        <v>6</v>
      </c>
    </row>
    <row r="7" ht="18.75" spans="1:3">
      <c r="A7" s="242">
        <v>5</v>
      </c>
      <c r="B7" s="243" t="s">
        <v>8</v>
      </c>
      <c r="C7" s="241">
        <v>5</v>
      </c>
    </row>
    <row r="8" ht="18.75" spans="1:3">
      <c r="A8" s="242">
        <v>6</v>
      </c>
      <c r="B8" s="243" t="s">
        <v>9</v>
      </c>
      <c r="C8" s="241">
        <v>10</v>
      </c>
    </row>
    <row r="9" ht="18.75" spans="1:3">
      <c r="A9" s="242">
        <v>7</v>
      </c>
      <c r="B9" s="243" t="s">
        <v>10</v>
      </c>
      <c r="C9" s="241">
        <v>20</v>
      </c>
    </row>
    <row r="10" ht="18.75" spans="1:3">
      <c r="A10" s="241" t="s">
        <v>11</v>
      </c>
      <c r="B10" s="241"/>
      <c r="C10" s="241">
        <f>SUM(C3:C9)</f>
        <v>106</v>
      </c>
    </row>
  </sheetData>
  <mergeCells count="2">
    <mergeCell ref="A1:C1"/>
    <mergeCell ref="A10:B10"/>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6:M17"/>
  <sheetViews>
    <sheetView workbookViewId="0">
      <selection activeCell="D11" sqref="D11"/>
    </sheetView>
  </sheetViews>
  <sheetFormatPr defaultColWidth="9" defaultRowHeight="13.5"/>
  <sheetData>
    <row r="6" ht="120" spans="3:13">
      <c r="C6" s="231">
        <v>20</v>
      </c>
      <c r="D6" s="231" t="s">
        <v>4</v>
      </c>
      <c r="E6" s="232" t="s">
        <v>12</v>
      </c>
      <c r="F6" s="233" t="s">
        <v>13</v>
      </c>
      <c r="G6" s="232" t="s">
        <v>14</v>
      </c>
      <c r="H6" s="234">
        <v>37</v>
      </c>
      <c r="I6" s="236"/>
      <c r="J6" s="234"/>
      <c r="K6" s="237">
        <f t="shared" ref="K6:K9" si="0">I6+J6</f>
        <v>0</v>
      </c>
      <c r="L6" s="237">
        <f t="shared" ref="L6:L9" si="1">H6-K6</f>
        <v>37</v>
      </c>
      <c r="M6" s="238"/>
    </row>
    <row r="7" ht="84" spans="3:13">
      <c r="C7" s="231">
        <v>21</v>
      </c>
      <c r="D7" s="231" t="s">
        <v>5</v>
      </c>
      <c r="E7" s="232" t="s">
        <v>12</v>
      </c>
      <c r="F7" s="233" t="s">
        <v>13</v>
      </c>
      <c r="G7" s="232" t="s">
        <v>15</v>
      </c>
      <c r="H7" s="234">
        <v>20</v>
      </c>
      <c r="I7" s="236"/>
      <c r="J7" s="234"/>
      <c r="K7" s="237">
        <f t="shared" si="0"/>
        <v>0</v>
      </c>
      <c r="L7" s="237">
        <f t="shared" si="1"/>
        <v>20</v>
      </c>
      <c r="M7" s="238"/>
    </row>
    <row r="8" spans="3:13">
      <c r="C8" s="235"/>
      <c r="D8" s="235"/>
      <c r="E8" s="235"/>
      <c r="F8" s="235"/>
      <c r="G8" s="235"/>
      <c r="H8" s="235"/>
      <c r="I8" s="235"/>
      <c r="J8" s="235"/>
      <c r="K8" s="235"/>
      <c r="L8" s="235"/>
      <c r="M8" s="239"/>
    </row>
    <row r="9" ht="84" spans="3:13">
      <c r="C9" s="231">
        <v>29</v>
      </c>
      <c r="D9" s="232" t="s">
        <v>6</v>
      </c>
      <c r="E9" s="232" t="s">
        <v>16</v>
      </c>
      <c r="F9" s="233" t="s">
        <v>13</v>
      </c>
      <c r="G9" s="232" t="s">
        <v>17</v>
      </c>
      <c r="H9" s="234">
        <v>8</v>
      </c>
      <c r="I9" s="236"/>
      <c r="J9" s="234"/>
      <c r="K9" s="237">
        <f t="shared" si="0"/>
        <v>0</v>
      </c>
      <c r="L9" s="237">
        <f t="shared" si="1"/>
        <v>8</v>
      </c>
      <c r="M9" s="238"/>
    </row>
    <row r="10" spans="3:13">
      <c r="C10" s="235"/>
      <c r="D10" s="235"/>
      <c r="E10" s="235"/>
      <c r="F10" s="235"/>
      <c r="G10" s="235"/>
      <c r="H10" s="235"/>
      <c r="I10" s="235"/>
      <c r="J10" s="235"/>
      <c r="K10" s="235"/>
      <c r="L10" s="235"/>
      <c r="M10" s="239"/>
    </row>
    <row r="11" ht="72" spans="3:13">
      <c r="C11" s="231">
        <v>35</v>
      </c>
      <c r="D11" s="232" t="s">
        <v>8</v>
      </c>
      <c r="E11" s="232" t="s">
        <v>16</v>
      </c>
      <c r="F11" s="233" t="s">
        <v>13</v>
      </c>
      <c r="G11" s="232" t="s">
        <v>18</v>
      </c>
      <c r="H11" s="234">
        <v>5</v>
      </c>
      <c r="I11" s="236"/>
      <c r="J11" s="234"/>
      <c r="K11" s="237">
        <f t="shared" ref="K11:K14" si="2">I11+J11</f>
        <v>0</v>
      </c>
      <c r="L11" s="237">
        <f t="shared" ref="L11:L14" si="3">H11-K11</f>
        <v>5</v>
      </c>
      <c r="M11" s="238"/>
    </row>
    <row r="12" ht="60" spans="3:13">
      <c r="C12" s="231">
        <v>36</v>
      </c>
      <c r="D12" s="232" t="s">
        <v>9</v>
      </c>
      <c r="E12" s="232" t="s">
        <v>16</v>
      </c>
      <c r="F12" s="233" t="s">
        <v>13</v>
      </c>
      <c r="G12" s="232" t="s">
        <v>19</v>
      </c>
      <c r="H12" s="234">
        <v>10</v>
      </c>
      <c r="I12" s="236"/>
      <c r="J12" s="234"/>
      <c r="K12" s="237">
        <f t="shared" si="2"/>
        <v>0</v>
      </c>
      <c r="L12" s="237">
        <f t="shared" si="3"/>
        <v>10</v>
      </c>
      <c r="M12" s="238"/>
    </row>
    <row r="13" ht="72" spans="3:13">
      <c r="C13" s="231">
        <v>37</v>
      </c>
      <c r="D13" s="232" t="s">
        <v>10</v>
      </c>
      <c r="E13" s="232" t="s">
        <v>16</v>
      </c>
      <c r="F13" s="233" t="s">
        <v>13</v>
      </c>
      <c r="G13" s="232" t="s">
        <v>20</v>
      </c>
      <c r="H13" s="234">
        <v>20</v>
      </c>
      <c r="I13" s="236"/>
      <c r="J13" s="234"/>
      <c r="K13" s="237">
        <f t="shared" si="2"/>
        <v>0</v>
      </c>
      <c r="L13" s="237">
        <f t="shared" si="3"/>
        <v>20</v>
      </c>
      <c r="M13" s="238"/>
    </row>
    <row r="14" ht="84" spans="3:13">
      <c r="C14" s="231">
        <v>38</v>
      </c>
      <c r="D14" s="232" t="s">
        <v>21</v>
      </c>
      <c r="E14" s="232" t="s">
        <v>16</v>
      </c>
      <c r="F14" s="233" t="s">
        <v>22</v>
      </c>
      <c r="G14" s="232" t="s">
        <v>23</v>
      </c>
      <c r="H14" s="234">
        <v>20</v>
      </c>
      <c r="I14" s="236"/>
      <c r="J14" s="234"/>
      <c r="K14" s="237">
        <f t="shared" si="2"/>
        <v>0</v>
      </c>
      <c r="L14" s="237">
        <f t="shared" si="3"/>
        <v>20</v>
      </c>
      <c r="M14" s="238"/>
    </row>
    <row r="15" spans="3:13">
      <c r="C15" s="235"/>
      <c r="D15" s="235"/>
      <c r="E15" s="235"/>
      <c r="F15" s="235"/>
      <c r="G15" s="235"/>
      <c r="H15" s="235"/>
      <c r="I15" s="235"/>
      <c r="J15" s="235"/>
      <c r="K15" s="235"/>
      <c r="L15" s="235"/>
      <c r="M15" s="239"/>
    </row>
    <row r="16" spans="3:13">
      <c r="C16" s="235"/>
      <c r="D16" s="235"/>
      <c r="E16" s="235"/>
      <c r="F16" s="235"/>
      <c r="G16" s="235"/>
      <c r="H16" s="235"/>
      <c r="I16" s="235"/>
      <c r="J16" s="235"/>
      <c r="K16" s="235"/>
      <c r="L16" s="235"/>
      <c r="M16" s="239"/>
    </row>
    <row r="17" ht="288" spans="3:13">
      <c r="C17" s="231">
        <v>40</v>
      </c>
      <c r="D17" s="232" t="s">
        <v>24</v>
      </c>
      <c r="E17" s="232" t="s">
        <v>25</v>
      </c>
      <c r="F17" s="233" t="s">
        <v>13</v>
      </c>
      <c r="G17" s="232" t="s">
        <v>26</v>
      </c>
      <c r="H17" s="234">
        <v>46</v>
      </c>
      <c r="I17" s="236"/>
      <c r="J17" s="234"/>
      <c r="K17" s="237">
        <f>I17+J17</f>
        <v>0</v>
      </c>
      <c r="L17" s="237">
        <f>H17-K17</f>
        <v>46</v>
      </c>
      <c r="M17" s="238"/>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outlinePr summaryRight="0"/>
  </sheetPr>
  <dimension ref="A1:AT242"/>
  <sheetViews>
    <sheetView topLeftCell="R1" workbookViewId="0">
      <pane ySplit="1" topLeftCell="A159" activePane="bottomLeft" state="frozen"/>
      <selection/>
      <selection pane="bottomLeft" activeCell="V162" sqref="V162"/>
    </sheetView>
  </sheetViews>
  <sheetFormatPr defaultColWidth="9" defaultRowHeight="24.95" customHeight="1"/>
  <cols>
    <col min="1" max="1" width="19.375" style="12" customWidth="1"/>
    <col min="2" max="4" width="9" style="12" customWidth="1" outlineLevel="1"/>
    <col min="5" max="5" width="14.625" style="13" customWidth="1" outlineLevel="1"/>
    <col min="6" max="7" width="9" style="12" hidden="1" customWidth="1"/>
    <col min="8" max="8" width="10.75" style="12" hidden="1" customWidth="1"/>
    <col min="9" max="9" width="9" style="14" hidden="1" customWidth="1"/>
    <col min="10" max="10" width="9.25" style="15" customWidth="1"/>
    <col min="11" max="11" width="9" style="14"/>
    <col min="12" max="12" width="29.375" style="13" customWidth="1"/>
    <col min="13" max="13" width="6.25" style="14" customWidth="1" outlineLevel="1"/>
    <col min="14" max="14" width="12.25" style="15" customWidth="1" outlineLevel="1"/>
    <col min="15" max="16" width="9" style="14" customWidth="1" outlineLevel="1"/>
    <col min="17" max="17" width="32" style="15" customWidth="1" outlineLevel="1"/>
    <col min="18" max="18" width="11.5" style="16" customWidth="1" outlineLevel="1"/>
    <col min="19" max="19" width="15.125" style="15" customWidth="1" outlineLevel="1"/>
    <col min="20" max="21" width="12.375" style="12" customWidth="1" outlineLevel="1"/>
    <col min="22" max="22" width="12.625" style="15" customWidth="1" outlineLevel="1"/>
    <col min="23" max="23" width="12.625" style="12" customWidth="1" outlineLevel="1"/>
    <col min="24" max="24" width="23" style="12" customWidth="1" outlineLevel="1"/>
    <col min="25" max="25" width="13.375" style="94" customWidth="1" outlineLevel="1"/>
    <col min="26" max="26" width="11.25" style="94" customWidth="1" outlineLevel="1"/>
    <col min="27" max="27" width="7.25" style="14" customWidth="1" outlineLevel="1"/>
    <col min="28" max="28" width="10.875" style="14" customWidth="1"/>
    <col min="29" max="30" width="10.375" style="14" customWidth="1"/>
    <col min="31" max="31" width="7.25" style="17" customWidth="1"/>
    <col min="32" max="34" width="10.625" style="17" customWidth="1"/>
    <col min="35" max="40" width="10.625" style="14" customWidth="1"/>
    <col min="41" max="41" width="10.125" style="14" customWidth="1"/>
    <col min="42" max="42" width="11.5" style="14" customWidth="1"/>
    <col min="43" max="43" width="15.125" style="14" customWidth="1"/>
    <col min="44" max="44" width="23.75" style="13" customWidth="1"/>
    <col min="45" max="45" width="21" style="13" customWidth="1"/>
    <col min="46" max="46" width="9" style="12"/>
    <col min="47" max="47" width="31.875" style="12" customWidth="1"/>
    <col min="48" max="16384" width="9" style="12"/>
  </cols>
  <sheetData>
    <row r="1" s="2" customFormat="1" ht="39" customHeight="1" spans="1:45">
      <c r="A1" s="7" t="s">
        <v>27</v>
      </c>
      <c r="B1" s="7" t="s">
        <v>28</v>
      </c>
      <c r="C1" s="7" t="s">
        <v>29</v>
      </c>
      <c r="D1" s="18" t="s">
        <v>30</v>
      </c>
      <c r="E1" s="18" t="s">
        <v>31</v>
      </c>
      <c r="F1" s="18" t="s">
        <v>32</v>
      </c>
      <c r="G1" s="18" t="s">
        <v>33</v>
      </c>
      <c r="H1" s="19" t="s">
        <v>34</v>
      </c>
      <c r="I1" s="33" t="s">
        <v>35</v>
      </c>
      <c r="J1" s="7" t="s">
        <v>36</v>
      </c>
      <c r="K1" s="33" t="s">
        <v>37</v>
      </c>
      <c r="L1" s="7" t="s">
        <v>2</v>
      </c>
      <c r="M1" s="7" t="s">
        <v>38</v>
      </c>
      <c r="N1" s="7" t="s">
        <v>39</v>
      </c>
      <c r="O1" s="33" t="s">
        <v>40</v>
      </c>
      <c r="P1" s="33" t="s">
        <v>41</v>
      </c>
      <c r="Q1" s="7" t="s">
        <v>42</v>
      </c>
      <c r="R1" s="48" t="s">
        <v>43</v>
      </c>
      <c r="S1" s="7" t="s">
        <v>44</v>
      </c>
      <c r="T1" s="49" t="s">
        <v>45</v>
      </c>
      <c r="U1" s="49" t="s">
        <v>46</v>
      </c>
      <c r="V1" s="7" t="s">
        <v>47</v>
      </c>
      <c r="W1" s="7" t="s">
        <v>48</v>
      </c>
      <c r="X1" s="33" t="s">
        <v>49</v>
      </c>
      <c r="Y1" s="134" t="s">
        <v>50</v>
      </c>
      <c r="Z1" s="134" t="s">
        <v>51</v>
      </c>
      <c r="AA1" s="33" t="s">
        <v>52</v>
      </c>
      <c r="AB1" s="7" t="s">
        <v>53</v>
      </c>
      <c r="AC1" s="7" t="s">
        <v>54</v>
      </c>
      <c r="AD1" s="33" t="s">
        <v>55</v>
      </c>
      <c r="AE1" s="64" t="s">
        <v>56</v>
      </c>
      <c r="AF1" s="64" t="s">
        <v>57</v>
      </c>
      <c r="AG1" s="64" t="s">
        <v>58</v>
      </c>
      <c r="AH1" s="64" t="s">
        <v>59</v>
      </c>
      <c r="AI1" s="7">
        <v>2020</v>
      </c>
      <c r="AJ1" s="7">
        <v>2020</v>
      </c>
      <c r="AK1" s="7">
        <v>2020</v>
      </c>
      <c r="AL1" s="7" t="s">
        <v>60</v>
      </c>
      <c r="AM1" s="144">
        <v>2021</v>
      </c>
      <c r="AN1" s="7" t="s">
        <v>61</v>
      </c>
      <c r="AO1" s="33" t="s">
        <v>55</v>
      </c>
      <c r="AP1" s="33" t="s">
        <v>62</v>
      </c>
      <c r="AQ1" s="33" t="s">
        <v>63</v>
      </c>
      <c r="AR1" s="7" t="s">
        <v>64</v>
      </c>
      <c r="AS1" s="3"/>
    </row>
    <row r="2" s="2" customFormat="1" ht="39" customHeight="1" spans="1:45">
      <c r="A2" s="7"/>
      <c r="B2" s="7"/>
      <c r="C2" s="7"/>
      <c r="D2" s="18"/>
      <c r="E2" s="95" t="s">
        <v>65</v>
      </c>
      <c r="F2" s="18"/>
      <c r="G2" s="18"/>
      <c r="H2" s="19"/>
      <c r="I2" s="33"/>
      <c r="J2" s="7"/>
      <c r="K2" s="2" t="s">
        <v>66</v>
      </c>
      <c r="L2" s="103" t="s">
        <v>67</v>
      </c>
      <c r="M2" s="104">
        <v>1</v>
      </c>
      <c r="N2" s="104" t="s">
        <v>68</v>
      </c>
      <c r="O2" s="104" t="s">
        <v>69</v>
      </c>
      <c r="P2" s="104" t="s">
        <v>70</v>
      </c>
      <c r="Q2" s="104" t="s">
        <v>71</v>
      </c>
      <c r="R2" s="104">
        <v>139.86905</v>
      </c>
      <c r="S2" s="119" t="s">
        <v>72</v>
      </c>
      <c r="T2" s="119" t="s">
        <v>73</v>
      </c>
      <c r="U2" s="120">
        <v>43023</v>
      </c>
      <c r="W2" s="7"/>
      <c r="X2" s="33"/>
      <c r="Y2" s="134"/>
      <c r="Z2" s="134"/>
      <c r="AB2" s="33">
        <v>139.86905</v>
      </c>
      <c r="AC2" s="7"/>
      <c r="AD2" s="33"/>
      <c r="AE2" s="64"/>
      <c r="AF2" s="64"/>
      <c r="AG2" s="64"/>
      <c r="AH2" s="64"/>
      <c r="AI2" s="7"/>
      <c r="AJ2" s="7"/>
      <c r="AK2" s="7"/>
      <c r="AL2" s="7">
        <f>AB2+AC2+AE2+AF2+AG2+AI2+AJ2+AK2</f>
        <v>139.86905</v>
      </c>
      <c r="AM2" s="144"/>
      <c r="AN2" s="7"/>
      <c r="AO2" s="33"/>
      <c r="AP2" s="33">
        <f>AB2</f>
        <v>139.86905</v>
      </c>
      <c r="AQ2" s="33">
        <f>-AQ3</f>
        <v>0</v>
      </c>
      <c r="AR2" s="7" t="s">
        <v>74</v>
      </c>
      <c r="AS2" s="3"/>
    </row>
    <row r="3" s="89" customFormat="1" ht="51.95" customHeight="1" spans="1:45">
      <c r="A3" s="96"/>
      <c r="B3" s="96"/>
      <c r="C3" s="96"/>
      <c r="D3" s="97"/>
      <c r="E3" s="97"/>
      <c r="F3" s="97" t="s">
        <v>75</v>
      </c>
      <c r="G3" s="97"/>
      <c r="H3" s="98"/>
      <c r="I3" s="105"/>
      <c r="J3" s="96" t="s">
        <v>76</v>
      </c>
      <c r="K3" s="106" t="s">
        <v>77</v>
      </c>
      <c r="L3" s="107" t="s">
        <v>78</v>
      </c>
      <c r="M3" s="107">
        <v>1</v>
      </c>
      <c r="N3" s="107" t="s">
        <v>79</v>
      </c>
      <c r="O3" s="108" t="s">
        <v>25</v>
      </c>
      <c r="P3" s="108" t="s">
        <v>70</v>
      </c>
      <c r="Q3" s="121" t="s">
        <v>80</v>
      </c>
      <c r="R3" s="122">
        <v>49</v>
      </c>
      <c r="S3" s="123" t="s">
        <v>81</v>
      </c>
      <c r="T3" s="124" t="s">
        <v>52</v>
      </c>
      <c r="U3" s="124"/>
      <c r="V3" s="108" t="s">
        <v>82</v>
      </c>
      <c r="W3" s="125">
        <v>15378408546</v>
      </c>
      <c r="X3" s="125"/>
      <c r="Y3" s="135"/>
      <c r="Z3" s="135"/>
      <c r="AA3" s="125">
        <v>49</v>
      </c>
      <c r="AB3" s="125"/>
      <c r="AC3" s="125"/>
      <c r="AD3" s="26">
        <f>SUM(AB3:AC3)</f>
        <v>0</v>
      </c>
      <c r="AE3" s="125"/>
      <c r="AF3" s="125"/>
      <c r="AG3" s="125"/>
      <c r="AH3" s="125"/>
      <c r="AI3" s="145"/>
      <c r="AJ3" s="145"/>
      <c r="AK3" s="145"/>
      <c r="AL3" s="7">
        <f t="shared" ref="AL3:AL66" si="0">AB3+AC3+AE3+AF3+AG3+AI3+AJ3+AK3</f>
        <v>0</v>
      </c>
      <c r="AM3" s="146"/>
      <c r="AN3" s="145"/>
      <c r="AO3" s="149"/>
      <c r="AP3" s="26">
        <f>AD3+AO3+AA3</f>
        <v>49</v>
      </c>
      <c r="AQ3" s="71">
        <f t="shared" ref="AQ3:AQ66" si="1">R3-AP3</f>
        <v>0</v>
      </c>
      <c r="AR3" s="99" t="s">
        <v>75</v>
      </c>
      <c r="AS3" s="150"/>
    </row>
    <row r="4" s="90" customFormat="1" customHeight="1" spans="1:45">
      <c r="A4" s="99"/>
      <c r="B4" s="99"/>
      <c r="C4" s="99"/>
      <c r="D4" s="99"/>
      <c r="E4" s="22" t="s">
        <v>83</v>
      </c>
      <c r="F4" s="99"/>
      <c r="G4" s="99"/>
      <c r="H4" s="100"/>
      <c r="I4" s="35"/>
      <c r="J4" s="109" t="s">
        <v>76</v>
      </c>
      <c r="K4" s="110">
        <v>2</v>
      </c>
      <c r="L4" s="109" t="s">
        <v>84</v>
      </c>
      <c r="M4" s="35">
        <v>1</v>
      </c>
      <c r="N4" s="51" t="s">
        <v>85</v>
      </c>
      <c r="O4" s="35" t="s">
        <v>25</v>
      </c>
      <c r="P4" s="35" t="s">
        <v>86</v>
      </c>
      <c r="Q4" s="51" t="s">
        <v>87</v>
      </c>
      <c r="R4" s="126">
        <v>30</v>
      </c>
      <c r="S4" s="51" t="s">
        <v>88</v>
      </c>
      <c r="T4" s="100">
        <v>43130</v>
      </c>
      <c r="U4" s="100"/>
      <c r="V4" s="51" t="s">
        <v>89</v>
      </c>
      <c r="W4" s="99">
        <v>1388147736</v>
      </c>
      <c r="X4" s="99" t="s">
        <v>90</v>
      </c>
      <c r="Y4" s="136"/>
      <c r="Z4" s="136"/>
      <c r="AA4" s="35"/>
      <c r="AB4" s="137">
        <v>21</v>
      </c>
      <c r="AC4" s="137">
        <v>8.125</v>
      </c>
      <c r="AD4" s="26">
        <f t="shared" ref="AD4:AD66" si="2">SUM(AB4:AC4)</f>
        <v>29.125</v>
      </c>
      <c r="AE4" s="138"/>
      <c r="AF4" s="138"/>
      <c r="AG4" s="138"/>
      <c r="AH4" s="138"/>
      <c r="AI4" s="137"/>
      <c r="AJ4" s="137"/>
      <c r="AK4" s="137"/>
      <c r="AL4" s="7">
        <f t="shared" si="0"/>
        <v>29.125</v>
      </c>
      <c r="AM4" s="147"/>
      <c r="AN4" s="137"/>
      <c r="AO4" s="26">
        <f t="shared" ref="AO4:AO67" si="3">SUM(AE4)</f>
        <v>0</v>
      </c>
      <c r="AP4" s="26">
        <f t="shared" ref="AP4:AP67" si="4">AD4+AO4</f>
        <v>29.125</v>
      </c>
      <c r="AQ4" s="151">
        <f t="shared" si="1"/>
        <v>0.875</v>
      </c>
      <c r="AR4" s="99" t="s">
        <v>91</v>
      </c>
      <c r="AS4" s="152"/>
    </row>
    <row r="5" s="90" customFormat="1" customHeight="1" spans="1:45">
      <c r="A5" s="99"/>
      <c r="B5" s="99"/>
      <c r="C5" s="99"/>
      <c r="D5" s="99"/>
      <c r="E5" s="22" t="s">
        <v>83</v>
      </c>
      <c r="F5" s="99"/>
      <c r="G5" s="99"/>
      <c r="H5" s="100"/>
      <c r="I5" s="35"/>
      <c r="J5" s="111"/>
      <c r="K5" s="112"/>
      <c r="L5" s="111"/>
      <c r="M5" s="35">
        <v>1</v>
      </c>
      <c r="N5" s="51" t="s">
        <v>85</v>
      </c>
      <c r="O5" s="35" t="s">
        <v>25</v>
      </c>
      <c r="P5" s="35" t="s">
        <v>86</v>
      </c>
      <c r="Q5" s="51" t="s">
        <v>92</v>
      </c>
      <c r="R5" s="126">
        <v>5</v>
      </c>
      <c r="S5" s="51" t="s">
        <v>93</v>
      </c>
      <c r="T5" s="99"/>
      <c r="U5" s="99"/>
      <c r="V5" s="51"/>
      <c r="W5" s="99"/>
      <c r="X5" s="99"/>
      <c r="Y5" s="136"/>
      <c r="Z5" s="136"/>
      <c r="AA5" s="35"/>
      <c r="AB5" s="137">
        <v>5</v>
      </c>
      <c r="AC5" s="35"/>
      <c r="AD5" s="26">
        <f t="shared" si="2"/>
        <v>5</v>
      </c>
      <c r="AE5" s="138"/>
      <c r="AF5" s="138"/>
      <c r="AG5" s="138"/>
      <c r="AH5" s="138"/>
      <c r="AI5" s="137"/>
      <c r="AJ5" s="137"/>
      <c r="AK5" s="137"/>
      <c r="AL5" s="7">
        <f t="shared" si="0"/>
        <v>5</v>
      </c>
      <c r="AM5" s="147"/>
      <c r="AN5" s="137"/>
      <c r="AO5" s="26">
        <f t="shared" si="3"/>
        <v>0</v>
      </c>
      <c r="AP5" s="26">
        <f t="shared" si="4"/>
        <v>5</v>
      </c>
      <c r="AQ5" s="71">
        <f t="shared" si="1"/>
        <v>0</v>
      </c>
      <c r="AR5" s="99" t="s">
        <v>75</v>
      </c>
      <c r="AS5" s="152"/>
    </row>
    <row r="6" s="90" customFormat="1" customHeight="1" spans="1:45">
      <c r="A6" s="99"/>
      <c r="B6" s="99"/>
      <c r="C6" s="99"/>
      <c r="D6" s="99"/>
      <c r="E6" s="22" t="s">
        <v>83</v>
      </c>
      <c r="F6" s="99"/>
      <c r="G6" s="99"/>
      <c r="H6" s="100"/>
      <c r="I6" s="35"/>
      <c r="J6" s="113"/>
      <c r="K6" s="114"/>
      <c r="L6" s="113"/>
      <c r="M6" s="35">
        <v>1</v>
      </c>
      <c r="N6" s="51" t="s">
        <v>85</v>
      </c>
      <c r="O6" s="35" t="s">
        <v>25</v>
      </c>
      <c r="P6" s="35" t="s">
        <v>86</v>
      </c>
      <c r="Q6" s="109" t="s">
        <v>94</v>
      </c>
      <c r="R6" s="127">
        <v>1</v>
      </c>
      <c r="S6" s="51" t="s">
        <v>93</v>
      </c>
      <c r="T6" s="99"/>
      <c r="U6" s="99"/>
      <c r="V6" s="51"/>
      <c r="W6" s="99"/>
      <c r="X6" s="99"/>
      <c r="Y6" s="136"/>
      <c r="Z6" s="136"/>
      <c r="AA6" s="35"/>
      <c r="AB6" s="35">
        <v>1</v>
      </c>
      <c r="AC6" s="35"/>
      <c r="AD6" s="26">
        <f t="shared" si="2"/>
        <v>1</v>
      </c>
      <c r="AE6" s="138"/>
      <c r="AF6" s="138"/>
      <c r="AG6" s="138"/>
      <c r="AH6" s="138"/>
      <c r="AI6" s="137"/>
      <c r="AJ6" s="137"/>
      <c r="AK6" s="137"/>
      <c r="AL6" s="7">
        <f t="shared" si="0"/>
        <v>1</v>
      </c>
      <c r="AM6" s="147"/>
      <c r="AN6" s="137"/>
      <c r="AO6" s="26">
        <f t="shared" si="3"/>
        <v>0</v>
      </c>
      <c r="AP6" s="26">
        <f t="shared" si="4"/>
        <v>1</v>
      </c>
      <c r="AQ6" s="71">
        <f t="shared" si="1"/>
        <v>0</v>
      </c>
      <c r="AR6" s="99" t="s">
        <v>75</v>
      </c>
      <c r="AS6" s="152"/>
    </row>
    <row r="7" s="90" customFormat="1" customHeight="1" spans="1:45">
      <c r="A7" s="99"/>
      <c r="B7" s="99"/>
      <c r="C7" s="99"/>
      <c r="D7" s="99"/>
      <c r="E7" s="22" t="s">
        <v>83</v>
      </c>
      <c r="F7" s="99"/>
      <c r="G7" s="99"/>
      <c r="H7" s="100"/>
      <c r="I7" s="35"/>
      <c r="J7" s="109" t="s">
        <v>76</v>
      </c>
      <c r="K7" s="110">
        <v>3</v>
      </c>
      <c r="L7" s="51" t="s">
        <v>95</v>
      </c>
      <c r="M7" s="35">
        <v>1</v>
      </c>
      <c r="N7" s="51" t="s">
        <v>96</v>
      </c>
      <c r="O7" s="35" t="s">
        <v>25</v>
      </c>
      <c r="P7" s="35" t="s">
        <v>97</v>
      </c>
      <c r="Q7" s="51" t="s">
        <v>98</v>
      </c>
      <c r="R7" s="128">
        <v>10.2</v>
      </c>
      <c r="S7" s="51" t="s">
        <v>93</v>
      </c>
      <c r="T7" s="100">
        <v>43146</v>
      </c>
      <c r="U7" s="100"/>
      <c r="V7" s="51" t="s">
        <v>99</v>
      </c>
      <c r="W7" s="99">
        <v>13684374003</v>
      </c>
      <c r="X7" s="99"/>
      <c r="Y7" s="136"/>
      <c r="Z7" s="136"/>
      <c r="AA7" s="35"/>
      <c r="AB7" s="35"/>
      <c r="AC7" s="35"/>
      <c r="AD7" s="26">
        <f t="shared" si="2"/>
        <v>0</v>
      </c>
      <c r="AE7" s="138">
        <v>7.814</v>
      </c>
      <c r="AF7" s="138"/>
      <c r="AG7" s="138"/>
      <c r="AH7" s="138"/>
      <c r="AI7" s="137"/>
      <c r="AJ7" s="137"/>
      <c r="AK7" s="137"/>
      <c r="AL7" s="7">
        <f t="shared" si="0"/>
        <v>7.814</v>
      </c>
      <c r="AM7" s="147"/>
      <c r="AN7" s="137"/>
      <c r="AO7" s="26">
        <f t="shared" si="3"/>
        <v>7.814</v>
      </c>
      <c r="AP7" s="26">
        <f t="shared" si="4"/>
        <v>7.814</v>
      </c>
      <c r="AQ7" s="71">
        <f t="shared" si="1"/>
        <v>2.386</v>
      </c>
      <c r="AR7" s="153" t="s">
        <v>100</v>
      </c>
      <c r="AS7" s="152"/>
    </row>
    <row r="8" s="90" customFormat="1" customHeight="1" spans="1:45">
      <c r="A8" s="99"/>
      <c r="B8" s="99"/>
      <c r="C8" s="99"/>
      <c r="D8" s="99"/>
      <c r="E8" s="22" t="s">
        <v>83</v>
      </c>
      <c r="F8" s="99"/>
      <c r="G8" s="99"/>
      <c r="H8" s="100"/>
      <c r="I8" s="35"/>
      <c r="J8" s="111"/>
      <c r="K8" s="112"/>
      <c r="L8" s="51"/>
      <c r="M8" s="35">
        <v>1</v>
      </c>
      <c r="N8" s="51" t="s">
        <v>96</v>
      </c>
      <c r="O8" s="35" t="s">
        <v>25</v>
      </c>
      <c r="P8" s="35" t="s">
        <v>97</v>
      </c>
      <c r="Q8" s="51" t="s">
        <v>101</v>
      </c>
      <c r="R8" s="128">
        <v>12.5</v>
      </c>
      <c r="S8" s="51" t="s">
        <v>93</v>
      </c>
      <c r="T8" s="100">
        <v>43146</v>
      </c>
      <c r="U8" s="100"/>
      <c r="V8" s="51"/>
      <c r="W8" s="99"/>
      <c r="X8" s="99"/>
      <c r="Y8" s="136"/>
      <c r="Z8" s="136"/>
      <c r="AA8" s="35"/>
      <c r="AB8" s="35"/>
      <c r="AC8" s="137">
        <v>12.5</v>
      </c>
      <c r="AD8" s="26">
        <f t="shared" si="2"/>
        <v>12.5</v>
      </c>
      <c r="AE8" s="138"/>
      <c r="AF8" s="138"/>
      <c r="AG8" s="138"/>
      <c r="AH8" s="138"/>
      <c r="AI8" s="137"/>
      <c r="AJ8" s="137"/>
      <c r="AK8" s="137"/>
      <c r="AL8" s="7">
        <f t="shared" si="0"/>
        <v>12.5</v>
      </c>
      <c r="AM8" s="147"/>
      <c r="AN8" s="137"/>
      <c r="AO8" s="26">
        <f t="shared" si="3"/>
        <v>0</v>
      </c>
      <c r="AP8" s="26">
        <f t="shared" si="4"/>
        <v>12.5</v>
      </c>
      <c r="AQ8" s="71">
        <f t="shared" si="1"/>
        <v>0</v>
      </c>
      <c r="AR8" s="99" t="s">
        <v>74</v>
      </c>
      <c r="AS8" s="152"/>
    </row>
    <row r="9" s="90" customFormat="1" customHeight="1" spans="1:45">
      <c r="A9" s="99"/>
      <c r="B9" s="99"/>
      <c r="C9" s="99"/>
      <c r="D9" s="99"/>
      <c r="E9" s="22" t="s">
        <v>83</v>
      </c>
      <c r="F9" s="99"/>
      <c r="G9" s="99"/>
      <c r="H9" s="101"/>
      <c r="I9" s="35"/>
      <c r="J9" s="111"/>
      <c r="K9" s="112"/>
      <c r="L9" s="51"/>
      <c r="M9" s="35">
        <v>1</v>
      </c>
      <c r="N9" s="51" t="s">
        <v>96</v>
      </c>
      <c r="O9" s="35" t="s">
        <v>25</v>
      </c>
      <c r="P9" s="35" t="s">
        <v>97</v>
      </c>
      <c r="Q9" s="51" t="s">
        <v>102</v>
      </c>
      <c r="R9" s="128">
        <v>7.3</v>
      </c>
      <c r="S9" s="51" t="s">
        <v>93</v>
      </c>
      <c r="T9" s="100">
        <v>43146</v>
      </c>
      <c r="U9" s="100"/>
      <c r="V9" s="51"/>
      <c r="W9" s="99"/>
      <c r="X9" s="99"/>
      <c r="Y9" s="136"/>
      <c r="Z9" s="136"/>
      <c r="AA9" s="35"/>
      <c r="AB9" s="35"/>
      <c r="AC9" s="35"/>
      <c r="AD9" s="26">
        <f t="shared" si="2"/>
        <v>0</v>
      </c>
      <c r="AE9" s="138">
        <v>7.3</v>
      </c>
      <c r="AF9" s="138"/>
      <c r="AG9" s="138"/>
      <c r="AH9" s="138"/>
      <c r="AI9" s="137"/>
      <c r="AJ9" s="137"/>
      <c r="AK9" s="137"/>
      <c r="AL9" s="7">
        <f t="shared" si="0"/>
        <v>7.3</v>
      </c>
      <c r="AM9" s="147"/>
      <c r="AN9" s="137"/>
      <c r="AO9" s="26">
        <f t="shared" si="3"/>
        <v>7.3</v>
      </c>
      <c r="AP9" s="26">
        <f t="shared" si="4"/>
        <v>7.3</v>
      </c>
      <c r="AQ9" s="71">
        <f t="shared" si="1"/>
        <v>0</v>
      </c>
      <c r="AR9" s="99" t="s">
        <v>74</v>
      </c>
      <c r="AS9" s="152"/>
    </row>
    <row r="10" s="90" customFormat="1" ht="29.25" customHeight="1" spans="1:45">
      <c r="A10" s="99"/>
      <c r="B10" s="99"/>
      <c r="C10" s="99"/>
      <c r="D10" s="99"/>
      <c r="E10" s="22" t="s">
        <v>83</v>
      </c>
      <c r="F10" s="99"/>
      <c r="G10" s="99"/>
      <c r="H10" s="100">
        <v>43426</v>
      </c>
      <c r="I10" s="35">
        <v>10</v>
      </c>
      <c r="J10" s="111"/>
      <c r="K10" s="112"/>
      <c r="L10" s="51"/>
      <c r="M10" s="35">
        <v>1</v>
      </c>
      <c r="N10" s="51" t="s">
        <v>96</v>
      </c>
      <c r="O10" s="35" t="s">
        <v>25</v>
      </c>
      <c r="P10" s="35" t="s">
        <v>97</v>
      </c>
      <c r="Q10" s="51" t="s">
        <v>103</v>
      </c>
      <c r="R10" s="128">
        <v>10</v>
      </c>
      <c r="S10" s="51" t="s">
        <v>93</v>
      </c>
      <c r="T10" s="100">
        <v>43146</v>
      </c>
      <c r="U10" s="100"/>
      <c r="V10" s="51"/>
      <c r="W10" s="99"/>
      <c r="X10" s="99"/>
      <c r="Y10" s="136"/>
      <c r="Z10" s="136"/>
      <c r="AA10" s="35"/>
      <c r="AB10" s="35"/>
      <c r="AC10" s="35"/>
      <c r="AD10" s="26">
        <f t="shared" si="2"/>
        <v>0</v>
      </c>
      <c r="AE10" s="138">
        <v>9.923</v>
      </c>
      <c r="AF10" s="138"/>
      <c r="AG10" s="138"/>
      <c r="AH10" s="138"/>
      <c r="AI10" s="137"/>
      <c r="AJ10" s="137"/>
      <c r="AK10" s="137"/>
      <c r="AL10" s="7">
        <f t="shared" si="0"/>
        <v>9.923</v>
      </c>
      <c r="AM10" s="147"/>
      <c r="AN10" s="137"/>
      <c r="AO10" s="26">
        <f t="shared" si="3"/>
        <v>9.923</v>
      </c>
      <c r="AP10" s="26">
        <f t="shared" si="4"/>
        <v>9.923</v>
      </c>
      <c r="AQ10" s="71">
        <f t="shared" si="1"/>
        <v>0.077</v>
      </c>
      <c r="AR10" s="99" t="s">
        <v>100</v>
      </c>
      <c r="AS10" s="152"/>
    </row>
    <row r="11" s="90" customFormat="1" ht="29.25" customHeight="1" spans="1:45">
      <c r="A11" s="99"/>
      <c r="B11" s="99"/>
      <c r="C11" s="99"/>
      <c r="D11" s="99"/>
      <c r="E11" s="22" t="s">
        <v>83</v>
      </c>
      <c r="F11" s="99"/>
      <c r="G11" s="99"/>
      <c r="H11" s="99"/>
      <c r="I11" s="35"/>
      <c r="J11" s="111"/>
      <c r="K11" s="112"/>
      <c r="L11" s="51"/>
      <c r="M11" s="35">
        <v>1</v>
      </c>
      <c r="N11" s="51" t="s">
        <v>96</v>
      </c>
      <c r="O11" s="35" t="s">
        <v>25</v>
      </c>
      <c r="P11" s="35" t="s">
        <v>97</v>
      </c>
      <c r="Q11" s="51" t="s">
        <v>104</v>
      </c>
      <c r="R11" s="128">
        <v>4</v>
      </c>
      <c r="S11" s="51" t="s">
        <v>93</v>
      </c>
      <c r="T11" s="100">
        <v>43146</v>
      </c>
      <c r="U11" s="100"/>
      <c r="V11" s="51"/>
      <c r="W11" s="99"/>
      <c r="X11" s="99"/>
      <c r="Y11" s="136"/>
      <c r="Z11" s="136"/>
      <c r="AA11" s="35"/>
      <c r="AB11" s="35"/>
      <c r="AC11" s="35"/>
      <c r="AD11" s="26">
        <f t="shared" si="2"/>
        <v>0</v>
      </c>
      <c r="AE11" s="138"/>
      <c r="AF11" s="138"/>
      <c r="AG11" s="138"/>
      <c r="AH11" s="138"/>
      <c r="AI11" s="137"/>
      <c r="AJ11" s="137"/>
      <c r="AK11" s="137"/>
      <c r="AL11" s="7">
        <f t="shared" si="0"/>
        <v>0</v>
      </c>
      <c r="AM11" s="147"/>
      <c r="AN11" s="137"/>
      <c r="AO11" s="26">
        <f t="shared" si="3"/>
        <v>0</v>
      </c>
      <c r="AP11" s="26">
        <f t="shared" si="4"/>
        <v>0</v>
      </c>
      <c r="AQ11" s="71">
        <f t="shared" si="1"/>
        <v>4</v>
      </c>
      <c r="AR11" s="99"/>
      <c r="AS11" s="152"/>
    </row>
    <row r="12" s="90" customFormat="1" ht="34.5" customHeight="1" spans="1:45">
      <c r="A12" s="99"/>
      <c r="B12" s="99"/>
      <c r="C12" s="99"/>
      <c r="D12" s="99"/>
      <c r="E12" s="22" t="s">
        <v>83</v>
      </c>
      <c r="F12" s="99"/>
      <c r="G12" s="99"/>
      <c r="H12" s="100"/>
      <c r="I12" s="35"/>
      <c r="J12" s="113"/>
      <c r="K12" s="114"/>
      <c r="L12" s="51"/>
      <c r="M12" s="35">
        <v>1</v>
      </c>
      <c r="N12" s="51" t="s">
        <v>96</v>
      </c>
      <c r="O12" s="35" t="s">
        <v>25</v>
      </c>
      <c r="P12" s="35" t="s">
        <v>97</v>
      </c>
      <c r="Q12" s="51" t="s">
        <v>105</v>
      </c>
      <c r="R12" s="128">
        <v>3.56</v>
      </c>
      <c r="S12" s="51" t="s">
        <v>93</v>
      </c>
      <c r="T12" s="100">
        <v>43146</v>
      </c>
      <c r="U12" s="100"/>
      <c r="V12" s="51"/>
      <c r="W12" s="99"/>
      <c r="X12" s="99"/>
      <c r="Y12" s="136"/>
      <c r="Z12" s="136"/>
      <c r="AA12" s="35"/>
      <c r="AB12" s="35"/>
      <c r="AC12" s="35"/>
      <c r="AD12" s="26">
        <f t="shared" si="2"/>
        <v>0</v>
      </c>
      <c r="AE12" s="138">
        <v>1.0695</v>
      </c>
      <c r="AF12" s="138"/>
      <c r="AG12" s="138"/>
      <c r="AH12" s="138"/>
      <c r="AI12" s="137"/>
      <c r="AJ12" s="137"/>
      <c r="AK12" s="137"/>
      <c r="AL12" s="7">
        <f t="shared" si="0"/>
        <v>1.0695</v>
      </c>
      <c r="AM12" s="147"/>
      <c r="AN12" s="137"/>
      <c r="AO12" s="26">
        <f t="shared" si="3"/>
        <v>1.0695</v>
      </c>
      <c r="AP12" s="26">
        <f t="shared" si="4"/>
        <v>1.0695</v>
      </c>
      <c r="AQ12" s="71">
        <f t="shared" si="1"/>
        <v>2.4905</v>
      </c>
      <c r="AR12" s="99" t="s">
        <v>106</v>
      </c>
      <c r="AS12" s="152"/>
    </row>
    <row r="13" s="90" customFormat="1" ht="35.25" customHeight="1" spans="1:45">
      <c r="A13" s="99"/>
      <c r="B13" s="99"/>
      <c r="C13" s="99"/>
      <c r="D13" s="99"/>
      <c r="E13" s="102"/>
      <c r="F13" s="99"/>
      <c r="G13" s="99"/>
      <c r="H13" s="99"/>
      <c r="I13" s="35"/>
      <c r="J13" s="51" t="s">
        <v>107</v>
      </c>
      <c r="K13" s="35">
        <v>4</v>
      </c>
      <c r="L13" s="102" t="s">
        <v>108</v>
      </c>
      <c r="M13" s="35">
        <v>1</v>
      </c>
      <c r="N13" s="51" t="s">
        <v>109</v>
      </c>
      <c r="O13" s="35" t="s">
        <v>25</v>
      </c>
      <c r="P13" s="35" t="s">
        <v>70</v>
      </c>
      <c r="Q13" s="51" t="s">
        <v>110</v>
      </c>
      <c r="R13" s="126">
        <v>103.24</v>
      </c>
      <c r="S13" s="51" t="s">
        <v>93</v>
      </c>
      <c r="T13" s="100">
        <v>43255</v>
      </c>
      <c r="U13" s="100"/>
      <c r="V13" s="51"/>
      <c r="W13" s="99"/>
      <c r="X13" s="99"/>
      <c r="Y13" s="136"/>
      <c r="Z13" s="136"/>
      <c r="AA13" s="35"/>
      <c r="AB13" s="35"/>
      <c r="AC13" s="137">
        <v>102.25683</v>
      </c>
      <c r="AD13" s="26">
        <f t="shared" si="2"/>
        <v>102.25683</v>
      </c>
      <c r="AE13" s="138"/>
      <c r="AF13" s="138"/>
      <c r="AG13" s="138"/>
      <c r="AH13" s="138"/>
      <c r="AI13" s="137"/>
      <c r="AJ13" s="137"/>
      <c r="AK13" s="137"/>
      <c r="AL13" s="7">
        <f t="shared" si="0"/>
        <v>102.25683</v>
      </c>
      <c r="AM13" s="147"/>
      <c r="AN13" s="137"/>
      <c r="AO13" s="26">
        <f t="shared" si="3"/>
        <v>0</v>
      </c>
      <c r="AP13" s="26">
        <f t="shared" si="4"/>
        <v>102.25683</v>
      </c>
      <c r="AQ13" s="71">
        <f t="shared" si="1"/>
        <v>0.983170000000001</v>
      </c>
      <c r="AR13" s="99" t="s">
        <v>75</v>
      </c>
      <c r="AS13" s="152" t="s">
        <v>111</v>
      </c>
    </row>
    <row r="14" s="91" customFormat="1" customHeight="1" spans="1:45">
      <c r="A14" s="35"/>
      <c r="B14" s="35"/>
      <c r="C14" s="35"/>
      <c r="D14" s="35"/>
      <c r="E14" s="51"/>
      <c r="F14" s="35"/>
      <c r="G14" s="35"/>
      <c r="H14" s="35"/>
      <c r="I14" s="35"/>
      <c r="J14" s="51" t="s">
        <v>107</v>
      </c>
      <c r="K14" s="110">
        <v>5</v>
      </c>
      <c r="L14" s="51" t="s">
        <v>112</v>
      </c>
      <c r="M14" s="35">
        <v>1</v>
      </c>
      <c r="N14" s="51" t="s">
        <v>113</v>
      </c>
      <c r="O14" s="35" t="s">
        <v>25</v>
      </c>
      <c r="P14" s="35" t="s">
        <v>114</v>
      </c>
      <c r="Q14" s="51" t="s">
        <v>115</v>
      </c>
      <c r="R14" s="128">
        <v>490</v>
      </c>
      <c r="S14" s="51" t="s">
        <v>116</v>
      </c>
      <c r="T14" s="129">
        <v>43465</v>
      </c>
      <c r="U14" s="129"/>
      <c r="V14" s="51"/>
      <c r="W14" s="35"/>
      <c r="X14" s="35"/>
      <c r="Y14" s="139"/>
      <c r="Z14" s="139"/>
      <c r="AA14" s="35"/>
      <c r="AB14" s="35"/>
      <c r="AC14" s="35"/>
      <c r="AD14" s="26">
        <f t="shared" si="2"/>
        <v>0</v>
      </c>
      <c r="AE14" s="138">
        <v>235.0684</v>
      </c>
      <c r="AF14" s="138"/>
      <c r="AG14" s="138"/>
      <c r="AH14" s="138"/>
      <c r="AI14" s="137"/>
      <c r="AJ14" s="137"/>
      <c r="AK14" s="137"/>
      <c r="AL14" s="7">
        <f t="shared" si="0"/>
        <v>235.0684</v>
      </c>
      <c r="AM14" s="147">
        <v>210.24244</v>
      </c>
      <c r="AN14" s="137"/>
      <c r="AO14" s="26">
        <f>SUM(AE14:AM14)</f>
        <v>680.37924</v>
      </c>
      <c r="AP14" s="26">
        <f t="shared" si="4"/>
        <v>680.37924</v>
      </c>
      <c r="AQ14" s="71">
        <f t="shared" si="1"/>
        <v>-190.37924</v>
      </c>
      <c r="AR14" s="35" t="s">
        <v>106</v>
      </c>
      <c r="AS14" s="154"/>
    </row>
    <row r="15" s="91" customFormat="1" customHeight="1" spans="1:45">
      <c r="A15" s="35"/>
      <c r="B15" s="35"/>
      <c r="C15" s="35"/>
      <c r="D15" s="35"/>
      <c r="E15" s="34" t="s">
        <v>83</v>
      </c>
      <c r="F15" s="35"/>
      <c r="G15" s="35"/>
      <c r="H15" s="35"/>
      <c r="I15" s="35"/>
      <c r="J15" s="51" t="s">
        <v>107</v>
      </c>
      <c r="K15" s="114"/>
      <c r="L15" s="51"/>
      <c r="M15" s="35">
        <v>1</v>
      </c>
      <c r="N15" s="51" t="s">
        <v>113</v>
      </c>
      <c r="O15" s="35" t="s">
        <v>25</v>
      </c>
      <c r="P15" s="35" t="s">
        <v>114</v>
      </c>
      <c r="Q15" s="51" t="s">
        <v>117</v>
      </c>
      <c r="R15" s="128">
        <v>10</v>
      </c>
      <c r="S15" s="51" t="s">
        <v>93</v>
      </c>
      <c r="T15" s="129">
        <v>43465</v>
      </c>
      <c r="U15" s="129"/>
      <c r="V15" s="51"/>
      <c r="W15" s="35"/>
      <c r="X15" s="35"/>
      <c r="Y15" s="139"/>
      <c r="Z15" s="139"/>
      <c r="AA15" s="35"/>
      <c r="AB15" s="35"/>
      <c r="AC15" s="35"/>
      <c r="AD15" s="26">
        <f t="shared" si="2"/>
        <v>0</v>
      </c>
      <c r="AE15" s="138"/>
      <c r="AF15" s="138"/>
      <c r="AG15" s="138"/>
      <c r="AH15" s="138"/>
      <c r="AI15" s="137"/>
      <c r="AJ15" s="137"/>
      <c r="AK15" s="137"/>
      <c r="AL15" s="7">
        <f t="shared" si="0"/>
        <v>0</v>
      </c>
      <c r="AM15" s="147"/>
      <c r="AN15" s="137"/>
      <c r="AO15" s="26">
        <f t="shared" si="3"/>
        <v>0</v>
      </c>
      <c r="AP15" s="26">
        <f t="shared" si="4"/>
        <v>0</v>
      </c>
      <c r="AQ15" s="71">
        <f t="shared" si="1"/>
        <v>10</v>
      </c>
      <c r="AR15" s="35" t="s">
        <v>75</v>
      </c>
      <c r="AS15" s="154"/>
    </row>
    <row r="16" s="90" customFormat="1" customHeight="1" spans="1:45">
      <c r="A16" s="99"/>
      <c r="B16" s="99"/>
      <c r="C16" s="99"/>
      <c r="D16" s="99"/>
      <c r="E16" s="22" t="s">
        <v>83</v>
      </c>
      <c r="F16" s="99"/>
      <c r="G16" s="99"/>
      <c r="H16" s="100"/>
      <c r="I16" s="35"/>
      <c r="J16" s="51" t="s">
        <v>107</v>
      </c>
      <c r="K16" s="35">
        <v>6</v>
      </c>
      <c r="L16" s="102" t="s">
        <v>118</v>
      </c>
      <c r="M16" s="35">
        <v>1</v>
      </c>
      <c r="N16" s="51" t="s">
        <v>113</v>
      </c>
      <c r="O16" s="35" t="s">
        <v>25</v>
      </c>
      <c r="P16" s="35" t="s">
        <v>114</v>
      </c>
      <c r="Q16" s="35" t="s">
        <v>119</v>
      </c>
      <c r="R16" s="126">
        <v>5</v>
      </c>
      <c r="S16" s="51" t="s">
        <v>93</v>
      </c>
      <c r="T16" s="100">
        <v>43281</v>
      </c>
      <c r="U16" s="100"/>
      <c r="V16" s="51"/>
      <c r="W16" s="99"/>
      <c r="X16" s="99"/>
      <c r="Y16" s="136"/>
      <c r="Z16" s="136"/>
      <c r="AA16" s="35"/>
      <c r="AB16" s="35">
        <v>5</v>
      </c>
      <c r="AC16" s="35"/>
      <c r="AD16" s="26">
        <f t="shared" si="2"/>
        <v>5</v>
      </c>
      <c r="AE16" s="138"/>
      <c r="AF16" s="138"/>
      <c r="AG16" s="138"/>
      <c r="AH16" s="138"/>
      <c r="AI16" s="137"/>
      <c r="AJ16" s="137"/>
      <c r="AK16" s="137"/>
      <c r="AL16" s="7">
        <f t="shared" si="0"/>
        <v>5</v>
      </c>
      <c r="AM16" s="147"/>
      <c r="AN16" s="137"/>
      <c r="AO16" s="26">
        <f t="shared" si="3"/>
        <v>0</v>
      </c>
      <c r="AP16" s="26">
        <f t="shared" si="4"/>
        <v>5</v>
      </c>
      <c r="AQ16" s="71">
        <f t="shared" si="1"/>
        <v>0</v>
      </c>
      <c r="AR16" s="99" t="s">
        <v>75</v>
      </c>
      <c r="AS16" s="152"/>
    </row>
    <row r="17" s="90" customFormat="1" customHeight="1" spans="1:45">
      <c r="A17" s="99"/>
      <c r="B17" s="99"/>
      <c r="C17" s="99"/>
      <c r="D17" s="99"/>
      <c r="E17" s="22" t="s">
        <v>83</v>
      </c>
      <c r="F17" s="99"/>
      <c r="G17" s="99"/>
      <c r="H17" s="99"/>
      <c r="I17" s="35"/>
      <c r="J17" s="51" t="s">
        <v>107</v>
      </c>
      <c r="K17" s="110">
        <v>7</v>
      </c>
      <c r="L17" s="109" t="s">
        <v>120</v>
      </c>
      <c r="M17" s="35">
        <v>1</v>
      </c>
      <c r="N17" s="51" t="s">
        <v>121</v>
      </c>
      <c r="O17" s="35" t="s">
        <v>25</v>
      </c>
      <c r="P17" s="35" t="s">
        <v>114</v>
      </c>
      <c r="Q17" s="130" t="s">
        <v>122</v>
      </c>
      <c r="R17" s="131">
        <v>36.5</v>
      </c>
      <c r="S17" s="51" t="s">
        <v>123</v>
      </c>
      <c r="T17" s="100">
        <v>43266</v>
      </c>
      <c r="U17" s="100"/>
      <c r="V17" s="51"/>
      <c r="W17" s="99">
        <v>13981571768</v>
      </c>
      <c r="X17" s="99"/>
      <c r="Y17" s="136"/>
      <c r="Z17" s="136"/>
      <c r="AA17" s="35"/>
      <c r="AB17" s="137">
        <v>18.25</v>
      </c>
      <c r="AC17" s="35"/>
      <c r="AD17" s="26">
        <f t="shared" si="2"/>
        <v>18.25</v>
      </c>
      <c r="AE17" s="138">
        <v>18.25</v>
      </c>
      <c r="AF17" s="138"/>
      <c r="AG17" s="138"/>
      <c r="AH17" s="138"/>
      <c r="AI17" s="137"/>
      <c r="AJ17" s="137"/>
      <c r="AK17" s="137"/>
      <c r="AL17" s="7">
        <f t="shared" si="0"/>
        <v>36.5</v>
      </c>
      <c r="AM17" s="147"/>
      <c r="AN17" s="137"/>
      <c r="AO17" s="26">
        <f t="shared" si="3"/>
        <v>18.25</v>
      </c>
      <c r="AP17" s="26">
        <f t="shared" si="4"/>
        <v>36.5</v>
      </c>
      <c r="AQ17" s="71">
        <f t="shared" si="1"/>
        <v>0</v>
      </c>
      <c r="AR17" s="99" t="s">
        <v>74</v>
      </c>
      <c r="AS17" s="152"/>
    </row>
    <row r="18" s="90" customFormat="1" customHeight="1" spans="1:45">
      <c r="A18" s="99"/>
      <c r="B18" s="99"/>
      <c r="C18" s="99"/>
      <c r="D18" s="99"/>
      <c r="E18" s="22" t="s">
        <v>83</v>
      </c>
      <c r="F18" s="99"/>
      <c r="G18" s="99"/>
      <c r="H18" s="99"/>
      <c r="I18" s="35"/>
      <c r="J18" s="51" t="s">
        <v>107</v>
      </c>
      <c r="K18" s="112"/>
      <c r="L18" s="111"/>
      <c r="M18" s="35">
        <v>1</v>
      </c>
      <c r="N18" s="51" t="s">
        <v>121</v>
      </c>
      <c r="O18" s="35" t="s">
        <v>25</v>
      </c>
      <c r="P18" s="35" t="s">
        <v>114</v>
      </c>
      <c r="Q18" s="130" t="s">
        <v>124</v>
      </c>
      <c r="R18" s="131">
        <v>30</v>
      </c>
      <c r="S18" s="51" t="s">
        <v>123</v>
      </c>
      <c r="T18" s="100">
        <v>43266</v>
      </c>
      <c r="U18" s="100"/>
      <c r="V18" s="51"/>
      <c r="W18" s="99"/>
      <c r="X18" s="99"/>
      <c r="Y18" s="136"/>
      <c r="Z18" s="136"/>
      <c r="AA18" s="35"/>
      <c r="AB18" s="137">
        <v>15</v>
      </c>
      <c r="AC18" s="35"/>
      <c r="AD18" s="26">
        <f t="shared" si="2"/>
        <v>15</v>
      </c>
      <c r="AE18" s="138">
        <v>14.116453</v>
      </c>
      <c r="AF18" s="138"/>
      <c r="AG18" s="138"/>
      <c r="AH18" s="138"/>
      <c r="AI18" s="137"/>
      <c r="AJ18" s="137"/>
      <c r="AK18" s="137"/>
      <c r="AL18" s="7">
        <f t="shared" si="0"/>
        <v>29.116453</v>
      </c>
      <c r="AM18" s="147"/>
      <c r="AN18" s="137"/>
      <c r="AO18" s="26">
        <f t="shared" si="3"/>
        <v>14.116453</v>
      </c>
      <c r="AP18" s="26">
        <f t="shared" si="4"/>
        <v>29.116453</v>
      </c>
      <c r="AQ18" s="71">
        <f t="shared" si="1"/>
        <v>0.883547</v>
      </c>
      <c r="AR18" s="99" t="s">
        <v>100</v>
      </c>
      <c r="AS18" s="152"/>
    </row>
    <row r="19" s="90" customFormat="1" customHeight="1" spans="1:45">
      <c r="A19" s="99"/>
      <c r="B19" s="99"/>
      <c r="C19" s="99"/>
      <c r="D19" s="99"/>
      <c r="E19" s="22" t="s">
        <v>83</v>
      </c>
      <c r="F19" s="99"/>
      <c r="G19" s="99"/>
      <c r="H19" s="100">
        <v>43352</v>
      </c>
      <c r="I19" s="35">
        <v>5</v>
      </c>
      <c r="J19" s="51" t="s">
        <v>107</v>
      </c>
      <c r="K19" s="114"/>
      <c r="L19" s="113"/>
      <c r="M19" s="35">
        <v>1</v>
      </c>
      <c r="N19" s="51" t="s">
        <v>121</v>
      </c>
      <c r="O19" s="35" t="s">
        <v>25</v>
      </c>
      <c r="P19" s="35" t="s">
        <v>114</v>
      </c>
      <c r="Q19" s="130" t="s">
        <v>125</v>
      </c>
      <c r="R19" s="131">
        <v>5</v>
      </c>
      <c r="S19" s="51" t="s">
        <v>93</v>
      </c>
      <c r="T19" s="100">
        <v>43266</v>
      </c>
      <c r="U19" s="100"/>
      <c r="V19" s="51"/>
      <c r="W19" s="99"/>
      <c r="X19" s="99"/>
      <c r="Y19" s="136"/>
      <c r="Z19" s="136"/>
      <c r="AA19" s="35"/>
      <c r="AB19" s="35"/>
      <c r="AC19" s="35"/>
      <c r="AD19" s="26">
        <f t="shared" si="2"/>
        <v>0</v>
      </c>
      <c r="AE19" s="138"/>
      <c r="AF19" s="138"/>
      <c r="AG19" s="138"/>
      <c r="AH19" s="138"/>
      <c r="AI19" s="137"/>
      <c r="AJ19" s="137"/>
      <c r="AK19" s="137"/>
      <c r="AL19" s="7">
        <f t="shared" si="0"/>
        <v>0</v>
      </c>
      <c r="AM19" s="147"/>
      <c r="AN19" s="137"/>
      <c r="AO19" s="26">
        <f t="shared" si="3"/>
        <v>0</v>
      </c>
      <c r="AP19" s="26">
        <f t="shared" si="4"/>
        <v>0</v>
      </c>
      <c r="AQ19" s="71">
        <f t="shared" si="1"/>
        <v>5</v>
      </c>
      <c r="AR19" s="99"/>
      <c r="AS19" s="152"/>
    </row>
    <row r="20" s="90" customFormat="1" customHeight="1" spans="1:45">
      <c r="A20" s="99"/>
      <c r="B20" s="99"/>
      <c r="C20" s="99"/>
      <c r="D20" s="99"/>
      <c r="E20" s="22" t="s">
        <v>83</v>
      </c>
      <c r="F20" s="99"/>
      <c r="G20" s="99"/>
      <c r="H20" s="100"/>
      <c r="I20" s="35"/>
      <c r="J20" s="51" t="s">
        <v>107</v>
      </c>
      <c r="K20" s="110">
        <v>8</v>
      </c>
      <c r="L20" s="109" t="s">
        <v>126</v>
      </c>
      <c r="M20" s="35">
        <v>1</v>
      </c>
      <c r="N20" s="51" t="s">
        <v>127</v>
      </c>
      <c r="O20" s="35" t="s">
        <v>25</v>
      </c>
      <c r="P20" s="35" t="s">
        <v>114</v>
      </c>
      <c r="Q20" s="130" t="s">
        <v>128</v>
      </c>
      <c r="R20" s="131">
        <v>30</v>
      </c>
      <c r="S20" s="51" t="s">
        <v>123</v>
      </c>
      <c r="T20" s="100">
        <v>43257</v>
      </c>
      <c r="U20" s="100"/>
      <c r="V20" s="51"/>
      <c r="W20" s="99">
        <v>13981511768</v>
      </c>
      <c r="X20" s="99"/>
      <c r="Y20" s="136"/>
      <c r="Z20" s="136"/>
      <c r="AA20" s="35"/>
      <c r="AB20" s="137">
        <v>15</v>
      </c>
      <c r="AC20" s="35"/>
      <c r="AD20" s="26">
        <f t="shared" si="2"/>
        <v>15</v>
      </c>
      <c r="AE20" s="138">
        <v>15</v>
      </c>
      <c r="AF20" s="138"/>
      <c r="AG20" s="138"/>
      <c r="AH20" s="138"/>
      <c r="AI20" s="137"/>
      <c r="AJ20" s="137"/>
      <c r="AK20" s="137"/>
      <c r="AL20" s="7">
        <f t="shared" si="0"/>
        <v>30</v>
      </c>
      <c r="AM20" s="147"/>
      <c r="AN20" s="137"/>
      <c r="AO20" s="26">
        <f t="shared" si="3"/>
        <v>15</v>
      </c>
      <c r="AP20" s="26">
        <f t="shared" si="4"/>
        <v>30</v>
      </c>
      <c r="AQ20" s="71">
        <f t="shared" si="1"/>
        <v>0</v>
      </c>
      <c r="AR20" s="99" t="s">
        <v>74</v>
      </c>
      <c r="AS20" s="152"/>
    </row>
    <row r="21" s="90" customFormat="1" customHeight="1" spans="1:45">
      <c r="A21" s="99"/>
      <c r="B21" s="99"/>
      <c r="C21" s="99"/>
      <c r="D21" s="99"/>
      <c r="E21" s="22" t="s">
        <v>83</v>
      </c>
      <c r="F21" s="99"/>
      <c r="G21" s="99"/>
      <c r="H21" s="99"/>
      <c r="I21" s="35"/>
      <c r="J21" s="51" t="s">
        <v>107</v>
      </c>
      <c r="K21" s="114"/>
      <c r="L21" s="113"/>
      <c r="M21" s="35">
        <v>1</v>
      </c>
      <c r="N21" s="51" t="s">
        <v>127</v>
      </c>
      <c r="O21" s="35" t="s">
        <v>25</v>
      </c>
      <c r="P21" s="35" t="s">
        <v>114</v>
      </c>
      <c r="Q21" s="130" t="s">
        <v>129</v>
      </c>
      <c r="R21" s="131">
        <v>104</v>
      </c>
      <c r="S21" s="51" t="s">
        <v>93</v>
      </c>
      <c r="T21" s="100">
        <v>43257</v>
      </c>
      <c r="U21" s="100"/>
      <c r="V21" s="51"/>
      <c r="W21" s="99"/>
      <c r="X21" s="99"/>
      <c r="Y21" s="136"/>
      <c r="Z21" s="136"/>
      <c r="AA21" s="35"/>
      <c r="AB21" s="35"/>
      <c r="AC21" s="35"/>
      <c r="AD21" s="26">
        <f t="shared" si="2"/>
        <v>0</v>
      </c>
      <c r="AE21" s="138">
        <v>104</v>
      </c>
      <c r="AF21" s="138"/>
      <c r="AG21" s="138"/>
      <c r="AH21" s="138"/>
      <c r="AI21" s="137"/>
      <c r="AJ21" s="137"/>
      <c r="AK21" s="137"/>
      <c r="AL21" s="7">
        <f t="shared" si="0"/>
        <v>104</v>
      </c>
      <c r="AM21" s="147"/>
      <c r="AN21" s="137"/>
      <c r="AO21" s="26">
        <f t="shared" si="3"/>
        <v>104</v>
      </c>
      <c r="AP21" s="26">
        <f t="shared" si="4"/>
        <v>104</v>
      </c>
      <c r="AQ21" s="71">
        <f t="shared" si="1"/>
        <v>0</v>
      </c>
      <c r="AR21" s="99" t="s">
        <v>74</v>
      </c>
      <c r="AS21" s="152"/>
    </row>
    <row r="22" s="90" customFormat="1" customHeight="1" spans="1:45">
      <c r="A22" s="99"/>
      <c r="B22" s="99"/>
      <c r="C22" s="99"/>
      <c r="D22" s="99"/>
      <c r="E22" s="22" t="s">
        <v>83</v>
      </c>
      <c r="F22" s="99"/>
      <c r="G22" s="99"/>
      <c r="H22" s="100"/>
      <c r="I22" s="35"/>
      <c r="J22" s="51" t="s">
        <v>107</v>
      </c>
      <c r="K22" s="35">
        <v>9</v>
      </c>
      <c r="L22" s="99" t="s">
        <v>130</v>
      </c>
      <c r="M22" s="35">
        <v>1</v>
      </c>
      <c r="N22" s="51" t="s">
        <v>131</v>
      </c>
      <c r="O22" s="35" t="s">
        <v>25</v>
      </c>
      <c r="P22" s="35" t="s">
        <v>132</v>
      </c>
      <c r="Q22" s="35" t="s">
        <v>133</v>
      </c>
      <c r="R22" s="126">
        <v>11.4</v>
      </c>
      <c r="S22" s="51" t="s">
        <v>93</v>
      </c>
      <c r="T22" s="100">
        <v>43257</v>
      </c>
      <c r="U22" s="100"/>
      <c r="V22" s="51"/>
      <c r="W22" s="99"/>
      <c r="X22" s="99"/>
      <c r="Y22" s="136"/>
      <c r="Z22" s="136"/>
      <c r="AA22" s="35"/>
      <c r="AB22" s="35"/>
      <c r="AC22" s="35"/>
      <c r="AD22" s="26">
        <f t="shared" si="2"/>
        <v>0</v>
      </c>
      <c r="AE22" s="138">
        <v>11.4</v>
      </c>
      <c r="AF22" s="138"/>
      <c r="AG22" s="138"/>
      <c r="AH22" s="138"/>
      <c r="AI22" s="137"/>
      <c r="AJ22" s="137"/>
      <c r="AK22" s="137"/>
      <c r="AL22" s="7">
        <f t="shared" si="0"/>
        <v>11.4</v>
      </c>
      <c r="AM22" s="147"/>
      <c r="AN22" s="137"/>
      <c r="AO22" s="26">
        <f t="shared" si="3"/>
        <v>11.4</v>
      </c>
      <c r="AP22" s="26">
        <f t="shared" si="4"/>
        <v>11.4</v>
      </c>
      <c r="AQ22" s="71">
        <f t="shared" si="1"/>
        <v>0</v>
      </c>
      <c r="AR22" s="99" t="s">
        <v>74</v>
      </c>
      <c r="AS22" s="152"/>
    </row>
    <row r="23" ht="34.5" customHeight="1" spans="1:44">
      <c r="A23" s="21"/>
      <c r="B23" s="21"/>
      <c r="C23" s="21"/>
      <c r="D23" s="21"/>
      <c r="E23" s="22"/>
      <c r="F23" s="21"/>
      <c r="G23" s="21"/>
      <c r="H23" s="20">
        <v>43229</v>
      </c>
      <c r="I23" s="26">
        <v>5</v>
      </c>
      <c r="J23" s="51" t="s">
        <v>107</v>
      </c>
      <c r="K23" s="26">
        <v>10</v>
      </c>
      <c r="L23" s="22" t="s">
        <v>134</v>
      </c>
      <c r="M23" s="26">
        <v>1</v>
      </c>
      <c r="N23" s="34" t="s">
        <v>135</v>
      </c>
      <c r="O23" s="35" t="s">
        <v>25</v>
      </c>
      <c r="P23" s="26" t="s">
        <v>70</v>
      </c>
      <c r="Q23" s="34" t="s">
        <v>136</v>
      </c>
      <c r="R23" s="53">
        <v>5</v>
      </c>
      <c r="S23" s="51" t="s">
        <v>93</v>
      </c>
      <c r="T23" s="20">
        <v>43099</v>
      </c>
      <c r="U23" s="20"/>
      <c r="V23" s="34" t="s">
        <v>137</v>
      </c>
      <c r="W23" s="21">
        <v>13981526357</v>
      </c>
      <c r="X23" s="21"/>
      <c r="Y23" s="140"/>
      <c r="Z23" s="140"/>
      <c r="AA23" s="35"/>
      <c r="AB23" s="36">
        <v>5</v>
      </c>
      <c r="AC23" s="26"/>
      <c r="AD23" s="26">
        <f t="shared" si="2"/>
        <v>5</v>
      </c>
      <c r="AE23" s="66"/>
      <c r="AF23" s="66"/>
      <c r="AG23" s="66"/>
      <c r="AH23" s="66"/>
      <c r="AI23" s="36"/>
      <c r="AJ23" s="36"/>
      <c r="AK23" s="36"/>
      <c r="AL23" s="7">
        <f t="shared" si="0"/>
        <v>5</v>
      </c>
      <c r="AM23" s="148"/>
      <c r="AN23" s="36"/>
      <c r="AO23" s="26">
        <f t="shared" si="3"/>
        <v>0</v>
      </c>
      <c r="AP23" s="26">
        <f t="shared" si="4"/>
        <v>5</v>
      </c>
      <c r="AQ23" s="71">
        <f t="shared" si="1"/>
        <v>0</v>
      </c>
      <c r="AR23" s="99" t="s">
        <v>75</v>
      </c>
    </row>
    <row r="24" ht="33.75" customHeight="1" spans="1:44">
      <c r="A24" s="21"/>
      <c r="B24" s="21"/>
      <c r="C24" s="21"/>
      <c r="D24" s="21"/>
      <c r="E24" s="34" t="s">
        <v>138</v>
      </c>
      <c r="F24" s="21"/>
      <c r="G24" s="21"/>
      <c r="H24" s="20">
        <v>43352</v>
      </c>
      <c r="I24" s="26">
        <v>1</v>
      </c>
      <c r="J24" s="51" t="s">
        <v>107</v>
      </c>
      <c r="K24" s="26">
        <v>11</v>
      </c>
      <c r="L24" s="22" t="s">
        <v>139</v>
      </c>
      <c r="M24" s="26">
        <v>1</v>
      </c>
      <c r="N24" s="34" t="s">
        <v>140</v>
      </c>
      <c r="O24" s="35" t="s">
        <v>25</v>
      </c>
      <c r="P24" s="26" t="s">
        <v>70</v>
      </c>
      <c r="Q24" s="34" t="s">
        <v>141</v>
      </c>
      <c r="R24" s="16">
        <v>1</v>
      </c>
      <c r="S24" s="51" t="s">
        <v>93</v>
      </c>
      <c r="T24" s="20">
        <v>43089</v>
      </c>
      <c r="U24" s="20"/>
      <c r="V24" s="34"/>
      <c r="W24" s="21"/>
      <c r="X24" s="21"/>
      <c r="Y24" s="140"/>
      <c r="Z24" s="140"/>
      <c r="AA24" s="35"/>
      <c r="AB24" s="36">
        <v>1</v>
      </c>
      <c r="AC24" s="26"/>
      <c r="AD24" s="26">
        <f t="shared" si="2"/>
        <v>1</v>
      </c>
      <c r="AE24" s="66"/>
      <c r="AF24" s="66"/>
      <c r="AG24" s="66"/>
      <c r="AH24" s="66"/>
      <c r="AI24" s="36"/>
      <c r="AJ24" s="36"/>
      <c r="AK24" s="36"/>
      <c r="AL24" s="7">
        <f t="shared" si="0"/>
        <v>1</v>
      </c>
      <c r="AM24" s="148"/>
      <c r="AN24" s="36"/>
      <c r="AO24" s="26">
        <f t="shared" si="3"/>
        <v>0</v>
      </c>
      <c r="AP24" s="26">
        <f t="shared" si="4"/>
        <v>1</v>
      </c>
      <c r="AQ24" s="71">
        <f t="shared" si="1"/>
        <v>0</v>
      </c>
      <c r="AR24" s="99" t="s">
        <v>75</v>
      </c>
    </row>
    <row r="25" customHeight="1" spans="1:44">
      <c r="A25" s="21"/>
      <c r="B25" s="21"/>
      <c r="C25" s="21"/>
      <c r="D25" s="21"/>
      <c r="E25" s="22" t="s">
        <v>83</v>
      </c>
      <c r="F25" s="21"/>
      <c r="G25" s="21"/>
      <c r="H25" s="20"/>
      <c r="I25" s="26"/>
      <c r="J25" s="51" t="s">
        <v>107</v>
      </c>
      <c r="K25" s="26">
        <v>12</v>
      </c>
      <c r="L25" s="115" t="s">
        <v>142</v>
      </c>
      <c r="M25" s="26">
        <v>1</v>
      </c>
      <c r="N25" s="34" t="s">
        <v>143</v>
      </c>
      <c r="O25" s="35" t="s">
        <v>25</v>
      </c>
      <c r="P25" s="26" t="s">
        <v>144</v>
      </c>
      <c r="Q25" s="34" t="s">
        <v>145</v>
      </c>
      <c r="R25" s="53">
        <v>4.1</v>
      </c>
      <c r="S25" s="51" t="s">
        <v>146</v>
      </c>
      <c r="T25" s="20">
        <v>43099</v>
      </c>
      <c r="U25" s="20"/>
      <c r="V25" s="34" t="s">
        <v>147</v>
      </c>
      <c r="W25" s="21">
        <v>13778681308</v>
      </c>
      <c r="X25" s="21"/>
      <c r="Y25" s="140"/>
      <c r="Z25" s="140"/>
      <c r="AA25" s="26"/>
      <c r="AB25" s="141">
        <v>2.960799</v>
      </c>
      <c r="AC25" s="26"/>
      <c r="AD25" s="26">
        <f t="shared" si="2"/>
        <v>2.960799</v>
      </c>
      <c r="AE25" s="66"/>
      <c r="AF25" s="66"/>
      <c r="AG25" s="66"/>
      <c r="AH25" s="66"/>
      <c r="AI25" s="36"/>
      <c r="AJ25" s="36"/>
      <c r="AK25" s="36"/>
      <c r="AL25" s="7">
        <f t="shared" si="0"/>
        <v>2.960799</v>
      </c>
      <c r="AM25" s="148"/>
      <c r="AN25" s="36"/>
      <c r="AO25" s="26">
        <f t="shared" si="3"/>
        <v>0</v>
      </c>
      <c r="AP25" s="26">
        <f t="shared" si="4"/>
        <v>2.960799</v>
      </c>
      <c r="AQ25" s="71">
        <f t="shared" si="1"/>
        <v>1.139201</v>
      </c>
      <c r="AR25" s="21" t="s">
        <v>91</v>
      </c>
    </row>
    <row r="26" customHeight="1" spans="1:44">
      <c r="A26" s="21"/>
      <c r="B26" s="21"/>
      <c r="C26" s="21"/>
      <c r="D26" s="21"/>
      <c r="E26" s="22" t="s">
        <v>83</v>
      </c>
      <c r="F26" s="21"/>
      <c r="G26" s="21"/>
      <c r="H26" s="20"/>
      <c r="I26" s="26"/>
      <c r="J26" s="51" t="s">
        <v>107</v>
      </c>
      <c r="K26" s="26">
        <v>13</v>
      </c>
      <c r="L26" s="116"/>
      <c r="M26" s="26">
        <v>1</v>
      </c>
      <c r="N26" s="34" t="s">
        <v>143</v>
      </c>
      <c r="O26" s="35" t="s">
        <v>25</v>
      </c>
      <c r="P26" s="26" t="s">
        <v>144</v>
      </c>
      <c r="Q26" s="34" t="s">
        <v>148</v>
      </c>
      <c r="R26" s="53">
        <v>5</v>
      </c>
      <c r="S26" s="51" t="s">
        <v>149</v>
      </c>
      <c r="T26" s="20">
        <v>43089</v>
      </c>
      <c r="U26" s="20"/>
      <c r="V26" s="34"/>
      <c r="W26" s="21"/>
      <c r="X26" s="21"/>
      <c r="Y26" s="140"/>
      <c r="Z26" s="140"/>
      <c r="AA26" s="26"/>
      <c r="AB26" s="36">
        <v>4.9976</v>
      </c>
      <c r="AC26" s="26"/>
      <c r="AD26" s="26">
        <f t="shared" si="2"/>
        <v>4.9976</v>
      </c>
      <c r="AE26" s="66"/>
      <c r="AF26" s="66"/>
      <c r="AG26" s="66"/>
      <c r="AH26" s="66"/>
      <c r="AI26" s="36"/>
      <c r="AJ26" s="36"/>
      <c r="AK26" s="36"/>
      <c r="AL26" s="7">
        <f t="shared" si="0"/>
        <v>4.9976</v>
      </c>
      <c r="AM26" s="148"/>
      <c r="AN26" s="36"/>
      <c r="AO26" s="26">
        <f t="shared" si="3"/>
        <v>0</v>
      </c>
      <c r="AP26" s="28">
        <f t="shared" si="4"/>
        <v>4.9976</v>
      </c>
      <c r="AQ26" s="151">
        <f t="shared" si="1"/>
        <v>0.00239999999999974</v>
      </c>
      <c r="AR26" s="21" t="s">
        <v>91</v>
      </c>
    </row>
    <row r="27" customHeight="1" spans="1:44">
      <c r="A27" s="21"/>
      <c r="B27" s="21"/>
      <c r="C27" s="21"/>
      <c r="D27" s="21"/>
      <c r="E27" s="22"/>
      <c r="F27" s="21"/>
      <c r="G27" s="21"/>
      <c r="H27" s="21"/>
      <c r="I27" s="26"/>
      <c r="J27" s="51" t="s">
        <v>107</v>
      </c>
      <c r="K27" s="26">
        <v>14</v>
      </c>
      <c r="L27" s="22" t="s">
        <v>150</v>
      </c>
      <c r="M27" s="26">
        <v>1</v>
      </c>
      <c r="N27" s="34" t="s">
        <v>151</v>
      </c>
      <c r="O27" s="35" t="s">
        <v>25</v>
      </c>
      <c r="P27" s="26" t="s">
        <v>152</v>
      </c>
      <c r="Q27" s="34" t="s">
        <v>153</v>
      </c>
      <c r="R27" s="53">
        <v>5</v>
      </c>
      <c r="S27" s="51" t="s">
        <v>149</v>
      </c>
      <c r="T27" s="20"/>
      <c r="U27" s="20"/>
      <c r="V27" s="34"/>
      <c r="W27" s="21"/>
      <c r="X27" s="21"/>
      <c r="Y27" s="140"/>
      <c r="Z27" s="140"/>
      <c r="AA27" s="26"/>
      <c r="AB27" s="26"/>
      <c r="AC27" s="26"/>
      <c r="AD27" s="26">
        <f t="shared" si="2"/>
        <v>0</v>
      </c>
      <c r="AE27" s="66">
        <v>5</v>
      </c>
      <c r="AF27" s="66"/>
      <c r="AG27" s="66"/>
      <c r="AH27" s="66"/>
      <c r="AI27" s="36"/>
      <c r="AJ27" s="36"/>
      <c r="AK27" s="36"/>
      <c r="AL27" s="7">
        <f t="shared" si="0"/>
        <v>5</v>
      </c>
      <c r="AM27" s="148"/>
      <c r="AN27" s="36"/>
      <c r="AO27" s="26">
        <f t="shared" si="3"/>
        <v>5</v>
      </c>
      <c r="AP27" s="26">
        <f t="shared" si="4"/>
        <v>5</v>
      </c>
      <c r="AQ27" s="71">
        <f t="shared" si="1"/>
        <v>0</v>
      </c>
      <c r="AR27" s="21" t="s">
        <v>74</v>
      </c>
    </row>
    <row r="28" customHeight="1" spans="1:44">
      <c r="A28" s="21"/>
      <c r="B28" s="21"/>
      <c r="C28" s="21"/>
      <c r="D28" s="21"/>
      <c r="E28" s="22"/>
      <c r="F28" s="21"/>
      <c r="G28" s="21"/>
      <c r="H28" s="21"/>
      <c r="I28" s="26"/>
      <c r="J28" s="51" t="s">
        <v>107</v>
      </c>
      <c r="K28" s="26">
        <v>15</v>
      </c>
      <c r="L28" s="22" t="s">
        <v>154</v>
      </c>
      <c r="M28" s="26">
        <v>1</v>
      </c>
      <c r="N28" s="34" t="s">
        <v>155</v>
      </c>
      <c r="O28" s="35" t="s">
        <v>25</v>
      </c>
      <c r="P28" s="26" t="s">
        <v>152</v>
      </c>
      <c r="Q28" s="34" t="s">
        <v>156</v>
      </c>
      <c r="R28" s="53">
        <v>50</v>
      </c>
      <c r="S28" s="51" t="s">
        <v>149</v>
      </c>
      <c r="T28" s="20">
        <v>43281</v>
      </c>
      <c r="U28" s="20"/>
      <c r="V28" s="34" t="s">
        <v>157</v>
      </c>
      <c r="W28" s="21" t="s">
        <v>158</v>
      </c>
      <c r="X28" s="21"/>
      <c r="Y28" s="140"/>
      <c r="Z28" s="140"/>
      <c r="AA28" s="26"/>
      <c r="AB28" s="26"/>
      <c r="AC28" s="26"/>
      <c r="AD28" s="26">
        <f t="shared" si="2"/>
        <v>0</v>
      </c>
      <c r="AE28" s="66"/>
      <c r="AF28" s="66"/>
      <c r="AG28" s="66"/>
      <c r="AH28" s="66"/>
      <c r="AI28" s="36"/>
      <c r="AJ28" s="36"/>
      <c r="AK28" s="36"/>
      <c r="AL28" s="7">
        <f t="shared" si="0"/>
        <v>0</v>
      </c>
      <c r="AM28" s="148">
        <v>50</v>
      </c>
      <c r="AN28" s="36">
        <f>AM28</f>
        <v>50</v>
      </c>
      <c r="AO28" s="26">
        <f>AM28</f>
        <v>50</v>
      </c>
      <c r="AP28" s="26">
        <f t="shared" si="4"/>
        <v>50</v>
      </c>
      <c r="AQ28" s="71">
        <f t="shared" si="1"/>
        <v>0</v>
      </c>
      <c r="AR28" s="21" t="s">
        <v>74</v>
      </c>
    </row>
    <row r="29" customHeight="1" spans="1:44">
      <c r="A29" s="21"/>
      <c r="B29" s="21"/>
      <c r="C29" s="21"/>
      <c r="D29" s="21"/>
      <c r="E29" s="22"/>
      <c r="F29" s="21"/>
      <c r="G29" s="21"/>
      <c r="H29" s="21"/>
      <c r="I29" s="26"/>
      <c r="J29" s="51" t="s">
        <v>107</v>
      </c>
      <c r="K29" s="26">
        <v>16</v>
      </c>
      <c r="L29" s="22" t="s">
        <v>159</v>
      </c>
      <c r="M29" s="26">
        <v>1</v>
      </c>
      <c r="N29" s="34" t="s">
        <v>160</v>
      </c>
      <c r="O29" s="35" t="s">
        <v>25</v>
      </c>
      <c r="P29" s="26" t="s">
        <v>152</v>
      </c>
      <c r="Q29" s="34" t="s">
        <v>161</v>
      </c>
      <c r="R29" s="53">
        <v>6.5</v>
      </c>
      <c r="S29" s="51" t="s">
        <v>149</v>
      </c>
      <c r="T29" s="20">
        <v>43281</v>
      </c>
      <c r="U29" s="20"/>
      <c r="V29" s="34" t="s">
        <v>162</v>
      </c>
      <c r="W29" s="21" t="s">
        <v>163</v>
      </c>
      <c r="X29" s="21"/>
      <c r="Y29" s="140"/>
      <c r="Z29" s="140"/>
      <c r="AA29" s="26"/>
      <c r="AB29" s="26"/>
      <c r="AC29" s="26"/>
      <c r="AD29" s="26">
        <f t="shared" si="2"/>
        <v>0</v>
      </c>
      <c r="AE29" s="66">
        <v>6.325</v>
      </c>
      <c r="AF29" s="66"/>
      <c r="AG29" s="66"/>
      <c r="AH29" s="66"/>
      <c r="AI29" s="36"/>
      <c r="AJ29" s="36"/>
      <c r="AK29" s="36"/>
      <c r="AL29" s="7">
        <f t="shared" si="0"/>
        <v>6.325</v>
      </c>
      <c r="AM29" s="148"/>
      <c r="AN29" s="36"/>
      <c r="AO29" s="26">
        <f t="shared" si="3"/>
        <v>6.325</v>
      </c>
      <c r="AP29" s="26">
        <f t="shared" si="4"/>
        <v>6.325</v>
      </c>
      <c r="AQ29" s="71">
        <f t="shared" si="1"/>
        <v>0.175</v>
      </c>
      <c r="AR29" s="21" t="s">
        <v>100</v>
      </c>
    </row>
    <row r="30" customHeight="1" spans="1:44">
      <c r="A30" s="21"/>
      <c r="B30" s="21"/>
      <c r="C30" s="21"/>
      <c r="D30" s="21"/>
      <c r="E30" s="22" t="s">
        <v>164</v>
      </c>
      <c r="F30" s="21"/>
      <c r="G30" s="21"/>
      <c r="H30" s="21"/>
      <c r="I30" s="26"/>
      <c r="J30" s="51" t="s">
        <v>107</v>
      </c>
      <c r="K30" s="26">
        <v>17</v>
      </c>
      <c r="L30" s="22" t="s">
        <v>165</v>
      </c>
      <c r="M30" s="26">
        <v>1</v>
      </c>
      <c r="N30" s="34" t="s">
        <v>166</v>
      </c>
      <c r="O30" s="35" t="s">
        <v>25</v>
      </c>
      <c r="P30" s="26" t="s">
        <v>167</v>
      </c>
      <c r="Q30" s="34" t="s">
        <v>168</v>
      </c>
      <c r="R30" s="53">
        <v>1</v>
      </c>
      <c r="S30" s="51" t="s">
        <v>149</v>
      </c>
      <c r="T30" s="20">
        <v>43404</v>
      </c>
      <c r="U30" s="20"/>
      <c r="V30" s="34"/>
      <c r="W30" s="21"/>
      <c r="X30" s="21"/>
      <c r="Y30" s="140"/>
      <c r="Z30" s="140"/>
      <c r="AA30" s="26"/>
      <c r="AB30" s="26"/>
      <c r="AC30" s="26"/>
      <c r="AD30" s="26">
        <f t="shared" si="2"/>
        <v>0</v>
      </c>
      <c r="AE30" s="66">
        <v>1</v>
      </c>
      <c r="AF30" s="66"/>
      <c r="AG30" s="66"/>
      <c r="AH30" s="66"/>
      <c r="AI30" s="36"/>
      <c r="AJ30" s="36"/>
      <c r="AK30" s="36"/>
      <c r="AL30" s="7">
        <f t="shared" si="0"/>
        <v>1</v>
      </c>
      <c r="AM30" s="148"/>
      <c r="AN30" s="36"/>
      <c r="AO30" s="26">
        <f t="shared" si="3"/>
        <v>1</v>
      </c>
      <c r="AP30" s="26">
        <f t="shared" si="4"/>
        <v>1</v>
      </c>
      <c r="AQ30" s="71">
        <f t="shared" si="1"/>
        <v>0</v>
      </c>
      <c r="AR30" s="21" t="s">
        <v>74</v>
      </c>
    </row>
    <row r="31" customHeight="1" spans="1:44">
      <c r="A31" s="21"/>
      <c r="B31" s="21"/>
      <c r="C31" s="21"/>
      <c r="D31" s="21"/>
      <c r="E31" s="22" t="s">
        <v>164</v>
      </c>
      <c r="F31" s="21"/>
      <c r="G31" s="21"/>
      <c r="H31" s="21"/>
      <c r="I31" s="26"/>
      <c r="J31" s="51" t="s">
        <v>107</v>
      </c>
      <c r="K31" s="40">
        <v>18</v>
      </c>
      <c r="L31" s="115" t="s">
        <v>169</v>
      </c>
      <c r="M31" s="26">
        <v>1</v>
      </c>
      <c r="N31" s="34" t="s">
        <v>170</v>
      </c>
      <c r="O31" s="35" t="s">
        <v>25</v>
      </c>
      <c r="P31" s="26" t="s">
        <v>167</v>
      </c>
      <c r="Q31" s="34" t="s">
        <v>171</v>
      </c>
      <c r="R31" s="53">
        <v>1</v>
      </c>
      <c r="S31" s="51" t="s">
        <v>149</v>
      </c>
      <c r="T31" s="20">
        <v>43404</v>
      </c>
      <c r="U31" s="20"/>
      <c r="V31" s="34"/>
      <c r="W31" s="21"/>
      <c r="X31" s="21"/>
      <c r="Y31" s="140"/>
      <c r="Z31" s="140"/>
      <c r="AA31" s="26"/>
      <c r="AB31" s="26"/>
      <c r="AC31" s="26"/>
      <c r="AD31" s="26">
        <f t="shared" si="2"/>
        <v>0</v>
      </c>
      <c r="AE31" s="66">
        <v>1</v>
      </c>
      <c r="AF31" s="66"/>
      <c r="AG31" s="66"/>
      <c r="AH31" s="66"/>
      <c r="AI31" s="36"/>
      <c r="AJ31" s="36"/>
      <c r="AK31" s="36"/>
      <c r="AL31" s="7">
        <f t="shared" si="0"/>
        <v>1</v>
      </c>
      <c r="AM31" s="148"/>
      <c r="AN31" s="36"/>
      <c r="AO31" s="26">
        <f t="shared" si="3"/>
        <v>1</v>
      </c>
      <c r="AP31" s="26">
        <f t="shared" si="4"/>
        <v>1</v>
      </c>
      <c r="AQ31" s="71">
        <f t="shared" si="1"/>
        <v>0</v>
      </c>
      <c r="AR31" s="21" t="s">
        <v>74</v>
      </c>
    </row>
    <row r="32" customHeight="1" spans="1:44">
      <c r="A32" s="21"/>
      <c r="B32" s="21"/>
      <c r="C32" s="21"/>
      <c r="D32" s="21"/>
      <c r="E32" s="22" t="s">
        <v>164</v>
      </c>
      <c r="F32" s="21"/>
      <c r="G32" s="21"/>
      <c r="H32" s="21"/>
      <c r="I32" s="26"/>
      <c r="J32" s="51" t="s">
        <v>107</v>
      </c>
      <c r="K32" s="42"/>
      <c r="L32" s="116"/>
      <c r="M32" s="26">
        <v>1</v>
      </c>
      <c r="N32" s="34" t="s">
        <v>170</v>
      </c>
      <c r="O32" s="35" t="s">
        <v>25</v>
      </c>
      <c r="P32" s="26" t="s">
        <v>167</v>
      </c>
      <c r="Q32" s="34" t="s">
        <v>172</v>
      </c>
      <c r="R32" s="53">
        <v>2.31</v>
      </c>
      <c r="S32" s="51" t="s">
        <v>149</v>
      </c>
      <c r="T32" s="20">
        <v>43405</v>
      </c>
      <c r="U32" s="20"/>
      <c r="V32" s="34"/>
      <c r="W32" s="21"/>
      <c r="X32" s="21"/>
      <c r="Y32" s="140"/>
      <c r="Z32" s="140"/>
      <c r="AA32" s="26"/>
      <c r="AB32" s="26"/>
      <c r="AC32" s="26"/>
      <c r="AD32" s="26">
        <f t="shared" si="2"/>
        <v>0</v>
      </c>
      <c r="AE32" s="66"/>
      <c r="AF32" s="66"/>
      <c r="AG32" s="66"/>
      <c r="AH32" s="66"/>
      <c r="AI32" s="36"/>
      <c r="AJ32" s="36"/>
      <c r="AK32" s="36"/>
      <c r="AL32" s="7">
        <f t="shared" si="0"/>
        <v>0</v>
      </c>
      <c r="AM32" s="148"/>
      <c r="AN32" s="36"/>
      <c r="AO32" s="26">
        <f t="shared" si="3"/>
        <v>0</v>
      </c>
      <c r="AP32" s="26">
        <f t="shared" si="4"/>
        <v>0</v>
      </c>
      <c r="AQ32" s="71">
        <f t="shared" si="1"/>
        <v>2.31</v>
      </c>
      <c r="AR32" s="21"/>
    </row>
    <row r="33" customHeight="1" spans="1:44">
      <c r="A33" s="21"/>
      <c r="B33" s="21"/>
      <c r="C33" s="21"/>
      <c r="D33" s="21"/>
      <c r="E33" s="22" t="s">
        <v>164</v>
      </c>
      <c r="F33" s="21"/>
      <c r="G33" s="21"/>
      <c r="H33" s="21"/>
      <c r="I33" s="26"/>
      <c r="J33" s="51" t="s">
        <v>107</v>
      </c>
      <c r="K33" s="26">
        <v>19</v>
      </c>
      <c r="L33" s="22" t="s">
        <v>173</v>
      </c>
      <c r="M33" s="26">
        <v>1</v>
      </c>
      <c r="N33" s="34" t="s">
        <v>174</v>
      </c>
      <c r="O33" s="35" t="s">
        <v>25</v>
      </c>
      <c r="P33" s="26" t="s">
        <v>167</v>
      </c>
      <c r="Q33" s="34" t="s">
        <v>175</v>
      </c>
      <c r="R33" s="53">
        <v>1.5</v>
      </c>
      <c r="S33" s="51" t="s">
        <v>149</v>
      </c>
      <c r="T33" s="20">
        <v>43404</v>
      </c>
      <c r="U33" s="20"/>
      <c r="V33" s="34"/>
      <c r="W33" s="21"/>
      <c r="X33" s="21"/>
      <c r="Y33" s="140"/>
      <c r="Z33" s="140"/>
      <c r="AA33" s="26"/>
      <c r="AB33" s="26"/>
      <c r="AC33" s="26"/>
      <c r="AD33" s="26">
        <f t="shared" si="2"/>
        <v>0</v>
      </c>
      <c r="AE33" s="66">
        <v>1.5</v>
      </c>
      <c r="AF33" s="66"/>
      <c r="AG33" s="66"/>
      <c r="AH33" s="66"/>
      <c r="AI33" s="36"/>
      <c r="AJ33" s="36"/>
      <c r="AK33" s="36"/>
      <c r="AL33" s="7">
        <f t="shared" si="0"/>
        <v>1.5</v>
      </c>
      <c r="AM33" s="148"/>
      <c r="AN33" s="36"/>
      <c r="AO33" s="26">
        <f t="shared" si="3"/>
        <v>1.5</v>
      </c>
      <c r="AP33" s="26">
        <f t="shared" si="4"/>
        <v>1.5</v>
      </c>
      <c r="AQ33" s="71">
        <f t="shared" si="1"/>
        <v>0</v>
      </c>
      <c r="AR33" s="21" t="s">
        <v>74</v>
      </c>
    </row>
    <row r="34" customHeight="1" spans="1:44">
      <c r="A34" s="21"/>
      <c r="B34" s="21"/>
      <c r="C34" s="21"/>
      <c r="D34" s="21"/>
      <c r="E34" s="22" t="s">
        <v>164</v>
      </c>
      <c r="F34" s="21"/>
      <c r="G34" s="21"/>
      <c r="H34" s="21"/>
      <c r="I34" s="26"/>
      <c r="J34" s="51" t="s">
        <v>107</v>
      </c>
      <c r="K34" s="26">
        <v>20</v>
      </c>
      <c r="L34" s="22" t="s">
        <v>176</v>
      </c>
      <c r="M34" s="26">
        <v>1</v>
      </c>
      <c r="N34" s="34" t="s">
        <v>177</v>
      </c>
      <c r="O34" s="35" t="s">
        <v>25</v>
      </c>
      <c r="P34" s="26" t="s">
        <v>167</v>
      </c>
      <c r="Q34" s="34" t="s">
        <v>178</v>
      </c>
      <c r="R34" s="53">
        <v>5</v>
      </c>
      <c r="S34" s="51" t="s">
        <v>149</v>
      </c>
      <c r="T34" s="20">
        <v>43404</v>
      </c>
      <c r="U34" s="20"/>
      <c r="V34" s="34"/>
      <c r="W34" s="21">
        <v>13708141022</v>
      </c>
      <c r="X34" s="21"/>
      <c r="Y34" s="140"/>
      <c r="Z34" s="140"/>
      <c r="AA34" s="26"/>
      <c r="AB34" s="26"/>
      <c r="AC34" s="26"/>
      <c r="AD34" s="26">
        <f t="shared" si="2"/>
        <v>0</v>
      </c>
      <c r="AE34" s="66">
        <v>5</v>
      </c>
      <c r="AF34" s="66"/>
      <c r="AG34" s="66"/>
      <c r="AH34" s="66"/>
      <c r="AI34" s="36"/>
      <c r="AJ34" s="36"/>
      <c r="AK34" s="36"/>
      <c r="AL34" s="7">
        <f t="shared" si="0"/>
        <v>5</v>
      </c>
      <c r="AM34" s="148"/>
      <c r="AN34" s="36"/>
      <c r="AO34" s="26">
        <f t="shared" si="3"/>
        <v>5</v>
      </c>
      <c r="AP34" s="26">
        <f t="shared" si="4"/>
        <v>5</v>
      </c>
      <c r="AQ34" s="71">
        <f t="shared" si="1"/>
        <v>0</v>
      </c>
      <c r="AR34" s="21" t="s">
        <v>74</v>
      </c>
    </row>
    <row r="35" customHeight="1" spans="1:44">
      <c r="A35" s="21"/>
      <c r="B35" s="21"/>
      <c r="C35" s="21"/>
      <c r="D35" s="21"/>
      <c r="E35" s="22" t="s">
        <v>83</v>
      </c>
      <c r="F35" s="21"/>
      <c r="G35" s="21"/>
      <c r="H35" s="21" t="s">
        <v>179</v>
      </c>
      <c r="I35" s="26">
        <v>5</v>
      </c>
      <c r="J35" s="51" t="s">
        <v>107</v>
      </c>
      <c r="K35" s="40">
        <v>21</v>
      </c>
      <c r="L35" s="115" t="s">
        <v>180</v>
      </c>
      <c r="M35" s="26">
        <v>1</v>
      </c>
      <c r="N35" s="34" t="s">
        <v>181</v>
      </c>
      <c r="O35" s="35" t="s">
        <v>25</v>
      </c>
      <c r="P35" s="26" t="s">
        <v>182</v>
      </c>
      <c r="Q35" s="34" t="s">
        <v>183</v>
      </c>
      <c r="R35" s="53">
        <v>5</v>
      </c>
      <c r="S35" s="51" t="s">
        <v>149</v>
      </c>
      <c r="T35" s="20">
        <v>43342</v>
      </c>
      <c r="U35" s="20"/>
      <c r="V35" s="34" t="s">
        <v>184</v>
      </c>
      <c r="W35" s="21">
        <v>13795619957</v>
      </c>
      <c r="X35" s="21"/>
      <c r="Y35" s="140"/>
      <c r="Z35" s="140"/>
      <c r="AA35" s="26"/>
      <c r="AB35" s="26"/>
      <c r="AC35" s="26"/>
      <c r="AD35" s="26">
        <f t="shared" si="2"/>
        <v>0</v>
      </c>
      <c r="AE35" s="66"/>
      <c r="AF35" s="66"/>
      <c r="AG35" s="66"/>
      <c r="AH35" s="66"/>
      <c r="AI35" s="36"/>
      <c r="AJ35" s="36"/>
      <c r="AK35" s="36"/>
      <c r="AL35" s="7">
        <f t="shared" si="0"/>
        <v>0</v>
      </c>
      <c r="AM35" s="148"/>
      <c r="AN35" s="36"/>
      <c r="AO35" s="26">
        <f t="shared" si="3"/>
        <v>0</v>
      </c>
      <c r="AP35" s="26">
        <f t="shared" si="4"/>
        <v>0</v>
      </c>
      <c r="AQ35" s="71">
        <f t="shared" si="1"/>
        <v>5</v>
      </c>
      <c r="AR35" s="21"/>
    </row>
    <row r="36" customHeight="1" spans="1:44">
      <c r="A36" s="21"/>
      <c r="B36" s="21"/>
      <c r="C36" s="21"/>
      <c r="D36" s="21"/>
      <c r="E36" s="22" t="s">
        <v>83</v>
      </c>
      <c r="F36" s="21"/>
      <c r="G36" s="21"/>
      <c r="H36" s="21"/>
      <c r="I36" s="26"/>
      <c r="J36" s="51" t="s">
        <v>107</v>
      </c>
      <c r="K36" s="42"/>
      <c r="L36" s="116"/>
      <c r="M36" s="26">
        <v>1</v>
      </c>
      <c r="N36" s="34" t="s">
        <v>185</v>
      </c>
      <c r="O36" s="35" t="s">
        <v>25</v>
      </c>
      <c r="P36" s="26" t="s">
        <v>182</v>
      </c>
      <c r="Q36" s="34" t="s">
        <v>186</v>
      </c>
      <c r="R36" s="53">
        <v>3</v>
      </c>
      <c r="S36" s="51" t="s">
        <v>149</v>
      </c>
      <c r="T36" s="20">
        <v>43343</v>
      </c>
      <c r="U36" s="20"/>
      <c r="V36" s="34"/>
      <c r="W36" s="21"/>
      <c r="X36" s="21"/>
      <c r="Y36" s="140"/>
      <c r="Z36" s="140"/>
      <c r="AA36" s="26"/>
      <c r="AB36" s="26"/>
      <c r="AC36" s="26"/>
      <c r="AD36" s="26">
        <f t="shared" si="2"/>
        <v>0</v>
      </c>
      <c r="AE36" s="66">
        <v>3</v>
      </c>
      <c r="AF36" s="66"/>
      <c r="AG36" s="66"/>
      <c r="AH36" s="66"/>
      <c r="AI36" s="36"/>
      <c r="AJ36" s="36"/>
      <c r="AK36" s="36"/>
      <c r="AL36" s="7">
        <f t="shared" si="0"/>
        <v>3</v>
      </c>
      <c r="AM36" s="148"/>
      <c r="AN36" s="36"/>
      <c r="AO36" s="26">
        <f t="shared" si="3"/>
        <v>3</v>
      </c>
      <c r="AP36" s="26">
        <f t="shared" si="4"/>
        <v>3</v>
      </c>
      <c r="AQ36" s="71">
        <f t="shared" si="1"/>
        <v>0</v>
      </c>
      <c r="AR36" s="21" t="s">
        <v>74</v>
      </c>
    </row>
    <row r="37" customHeight="1" spans="1:44">
      <c r="A37" s="21"/>
      <c r="B37" s="21"/>
      <c r="C37" s="21"/>
      <c r="D37" s="21"/>
      <c r="E37" s="22"/>
      <c r="F37" s="21"/>
      <c r="G37" s="21"/>
      <c r="H37" s="20"/>
      <c r="I37" s="26"/>
      <c r="J37" s="115" t="s">
        <v>107</v>
      </c>
      <c r="K37" s="40">
        <v>22</v>
      </c>
      <c r="L37" s="115" t="s">
        <v>187</v>
      </c>
      <c r="M37" s="26">
        <v>1</v>
      </c>
      <c r="N37" s="34" t="s">
        <v>188</v>
      </c>
      <c r="O37" s="35" t="s">
        <v>25</v>
      </c>
      <c r="P37" s="26" t="s">
        <v>189</v>
      </c>
      <c r="Q37" s="34" t="s">
        <v>190</v>
      </c>
      <c r="R37" s="53">
        <v>1.5</v>
      </c>
      <c r="S37" s="51" t="s">
        <v>149</v>
      </c>
      <c r="T37" s="20"/>
      <c r="U37" s="20">
        <v>43300</v>
      </c>
      <c r="V37" s="34" t="s">
        <v>191</v>
      </c>
      <c r="W37" s="21" t="s">
        <v>192</v>
      </c>
      <c r="X37" s="21" t="s">
        <v>193</v>
      </c>
      <c r="Y37" s="140"/>
      <c r="Z37" s="140"/>
      <c r="AA37" s="26"/>
      <c r="AB37" s="142">
        <v>1.5</v>
      </c>
      <c r="AC37" s="26"/>
      <c r="AD37" s="26">
        <f t="shared" si="2"/>
        <v>1.5</v>
      </c>
      <c r="AE37" s="66"/>
      <c r="AF37" s="66"/>
      <c r="AG37" s="66"/>
      <c r="AH37" s="66"/>
      <c r="AI37" s="36"/>
      <c r="AJ37" s="36"/>
      <c r="AK37" s="36"/>
      <c r="AL37" s="7">
        <f t="shared" si="0"/>
        <v>1.5</v>
      </c>
      <c r="AM37" s="148"/>
      <c r="AN37" s="36"/>
      <c r="AO37" s="26">
        <f t="shared" si="3"/>
        <v>0</v>
      </c>
      <c r="AP37" s="26">
        <f t="shared" si="4"/>
        <v>1.5</v>
      </c>
      <c r="AQ37" s="71">
        <f t="shared" si="1"/>
        <v>0</v>
      </c>
      <c r="AR37" s="21" t="s">
        <v>75</v>
      </c>
    </row>
    <row r="38" customHeight="1" spans="1:44">
      <c r="A38" s="21"/>
      <c r="B38" s="21"/>
      <c r="C38" s="21"/>
      <c r="D38" s="21"/>
      <c r="E38" s="22"/>
      <c r="F38" s="21"/>
      <c r="G38" s="21"/>
      <c r="H38" s="21"/>
      <c r="I38" s="26"/>
      <c r="J38" s="117"/>
      <c r="K38" s="118"/>
      <c r="L38" s="117"/>
      <c r="M38" s="26">
        <v>1</v>
      </c>
      <c r="N38" s="34" t="s">
        <v>188</v>
      </c>
      <c r="O38" s="35" t="s">
        <v>25</v>
      </c>
      <c r="P38" s="26" t="s">
        <v>189</v>
      </c>
      <c r="Q38" s="34" t="s">
        <v>194</v>
      </c>
      <c r="R38" s="53">
        <v>0.7</v>
      </c>
      <c r="S38" s="51" t="s">
        <v>149</v>
      </c>
      <c r="T38" s="20"/>
      <c r="U38" s="20"/>
      <c r="V38" s="34"/>
      <c r="W38" s="21"/>
      <c r="X38" s="21"/>
      <c r="Y38" s="140"/>
      <c r="Z38" s="140"/>
      <c r="AA38" s="26"/>
      <c r="AB38" s="142">
        <v>0.7</v>
      </c>
      <c r="AC38" s="26"/>
      <c r="AD38" s="26">
        <f t="shared" si="2"/>
        <v>0.7</v>
      </c>
      <c r="AE38" s="66"/>
      <c r="AF38" s="66"/>
      <c r="AG38" s="66"/>
      <c r="AH38" s="66"/>
      <c r="AI38" s="36"/>
      <c r="AJ38" s="36"/>
      <c r="AK38" s="36"/>
      <c r="AL38" s="7">
        <f t="shared" si="0"/>
        <v>0.7</v>
      </c>
      <c r="AM38" s="148"/>
      <c r="AN38" s="36"/>
      <c r="AO38" s="26">
        <f t="shared" si="3"/>
        <v>0</v>
      </c>
      <c r="AP38" s="26">
        <f t="shared" si="4"/>
        <v>0.7</v>
      </c>
      <c r="AQ38" s="71">
        <f t="shared" si="1"/>
        <v>0</v>
      </c>
      <c r="AR38" s="21" t="s">
        <v>75</v>
      </c>
    </row>
    <row r="39" customHeight="1" spans="1:44">
      <c r="A39" s="21"/>
      <c r="B39" s="21"/>
      <c r="C39" s="21"/>
      <c r="D39" s="21"/>
      <c r="E39" s="22"/>
      <c r="F39" s="21"/>
      <c r="G39" s="21"/>
      <c r="H39" s="21"/>
      <c r="I39" s="26"/>
      <c r="J39" s="117"/>
      <c r="K39" s="118"/>
      <c r="L39" s="117"/>
      <c r="M39" s="26">
        <v>1</v>
      </c>
      <c r="N39" s="34" t="s">
        <v>188</v>
      </c>
      <c r="O39" s="35" t="s">
        <v>25</v>
      </c>
      <c r="P39" s="26" t="s">
        <v>189</v>
      </c>
      <c r="Q39" s="34" t="s">
        <v>195</v>
      </c>
      <c r="R39" s="53">
        <v>2</v>
      </c>
      <c r="S39" s="51" t="s">
        <v>149</v>
      </c>
      <c r="T39" s="20"/>
      <c r="U39" s="20"/>
      <c r="V39" s="34"/>
      <c r="W39" s="21"/>
      <c r="X39" s="21"/>
      <c r="Y39" s="140"/>
      <c r="Z39" s="140"/>
      <c r="AA39" s="26"/>
      <c r="AB39" s="142">
        <v>2</v>
      </c>
      <c r="AC39" s="26"/>
      <c r="AD39" s="26">
        <f t="shared" si="2"/>
        <v>2</v>
      </c>
      <c r="AE39" s="66"/>
      <c r="AF39" s="66"/>
      <c r="AG39" s="66"/>
      <c r="AH39" s="66"/>
      <c r="AI39" s="36"/>
      <c r="AJ39" s="36"/>
      <c r="AK39" s="36"/>
      <c r="AL39" s="7">
        <f t="shared" si="0"/>
        <v>2</v>
      </c>
      <c r="AM39" s="148"/>
      <c r="AN39" s="36"/>
      <c r="AO39" s="26">
        <f t="shared" si="3"/>
        <v>0</v>
      </c>
      <c r="AP39" s="26">
        <f t="shared" si="4"/>
        <v>2</v>
      </c>
      <c r="AQ39" s="71">
        <f t="shared" si="1"/>
        <v>0</v>
      </c>
      <c r="AR39" s="21" t="s">
        <v>75</v>
      </c>
    </row>
    <row r="40" customHeight="1" spans="1:44">
      <c r="A40" s="21"/>
      <c r="B40" s="21"/>
      <c r="C40" s="21"/>
      <c r="D40" s="21"/>
      <c r="E40" s="22"/>
      <c r="F40" s="21"/>
      <c r="G40" s="21"/>
      <c r="H40" s="21"/>
      <c r="I40" s="26"/>
      <c r="J40" s="116"/>
      <c r="K40" s="42"/>
      <c r="L40" s="116"/>
      <c r="M40" s="26">
        <v>1</v>
      </c>
      <c r="N40" s="34" t="s">
        <v>188</v>
      </c>
      <c r="O40" s="35" t="s">
        <v>25</v>
      </c>
      <c r="P40" s="26" t="s">
        <v>189</v>
      </c>
      <c r="Q40" s="34" t="s">
        <v>196</v>
      </c>
      <c r="R40" s="53">
        <v>0.8</v>
      </c>
      <c r="S40" s="51" t="s">
        <v>149</v>
      </c>
      <c r="T40" s="20"/>
      <c r="U40" s="20"/>
      <c r="V40" s="34"/>
      <c r="W40" s="21"/>
      <c r="X40" s="21"/>
      <c r="Y40" s="140"/>
      <c r="Z40" s="140"/>
      <c r="AA40" s="26"/>
      <c r="AB40" s="142">
        <v>0.8</v>
      </c>
      <c r="AC40" s="26"/>
      <c r="AD40" s="26">
        <f t="shared" si="2"/>
        <v>0.8</v>
      </c>
      <c r="AE40" s="66"/>
      <c r="AF40" s="66"/>
      <c r="AG40" s="66"/>
      <c r="AH40" s="66"/>
      <c r="AI40" s="36"/>
      <c r="AJ40" s="36"/>
      <c r="AK40" s="36"/>
      <c r="AL40" s="7">
        <f t="shared" si="0"/>
        <v>0.8</v>
      </c>
      <c r="AM40" s="148"/>
      <c r="AN40" s="36"/>
      <c r="AO40" s="26">
        <f t="shared" si="3"/>
        <v>0</v>
      </c>
      <c r="AP40" s="26">
        <f t="shared" si="4"/>
        <v>0.8</v>
      </c>
      <c r="AQ40" s="71">
        <f t="shared" si="1"/>
        <v>0</v>
      </c>
      <c r="AR40" s="21" t="s">
        <v>75</v>
      </c>
    </row>
    <row r="41" customHeight="1" spans="1:44">
      <c r="A41" s="21"/>
      <c r="B41" s="21"/>
      <c r="C41" s="21"/>
      <c r="D41" s="21"/>
      <c r="E41" s="22"/>
      <c r="F41" s="21"/>
      <c r="G41" s="21"/>
      <c r="H41" s="21"/>
      <c r="I41" s="26"/>
      <c r="J41" s="109" t="s">
        <v>107</v>
      </c>
      <c r="K41" s="40">
        <v>23</v>
      </c>
      <c r="L41" s="115" t="s">
        <v>197</v>
      </c>
      <c r="M41" s="26">
        <v>1</v>
      </c>
      <c r="N41" s="34" t="s">
        <v>198</v>
      </c>
      <c r="O41" s="35" t="s">
        <v>25</v>
      </c>
      <c r="P41" s="26" t="s">
        <v>114</v>
      </c>
      <c r="Q41" s="34" t="s">
        <v>199</v>
      </c>
      <c r="R41" s="53">
        <v>35.2</v>
      </c>
      <c r="S41" s="51" t="s">
        <v>149</v>
      </c>
      <c r="T41" s="20">
        <v>43257</v>
      </c>
      <c r="U41" s="20"/>
      <c r="V41" s="34" t="s">
        <v>200</v>
      </c>
      <c r="W41" s="21"/>
      <c r="X41" s="21"/>
      <c r="Y41" s="140"/>
      <c r="Z41" s="140"/>
      <c r="AA41" s="26"/>
      <c r="AB41" s="26"/>
      <c r="AC41" s="26"/>
      <c r="AD41" s="26">
        <f t="shared" si="2"/>
        <v>0</v>
      </c>
      <c r="AE41" s="66">
        <v>35.2</v>
      </c>
      <c r="AF41" s="66"/>
      <c r="AG41" s="66"/>
      <c r="AH41" s="66"/>
      <c r="AI41" s="36"/>
      <c r="AJ41" s="36"/>
      <c r="AK41" s="36"/>
      <c r="AL41" s="7">
        <f t="shared" si="0"/>
        <v>35.2</v>
      </c>
      <c r="AM41" s="148"/>
      <c r="AN41" s="36"/>
      <c r="AO41" s="26">
        <f t="shared" si="3"/>
        <v>35.2</v>
      </c>
      <c r="AP41" s="26">
        <f t="shared" si="4"/>
        <v>35.2</v>
      </c>
      <c r="AQ41" s="71">
        <f t="shared" si="1"/>
        <v>0</v>
      </c>
      <c r="AR41" s="99" t="s">
        <v>74</v>
      </c>
    </row>
    <row r="42" customHeight="1" spans="1:44">
      <c r="A42" s="21"/>
      <c r="B42" s="21"/>
      <c r="C42" s="21"/>
      <c r="D42" s="21"/>
      <c r="E42" s="22"/>
      <c r="F42" s="21"/>
      <c r="G42" s="21"/>
      <c r="H42" s="20"/>
      <c r="I42" s="26"/>
      <c r="J42" s="111"/>
      <c r="K42" s="118"/>
      <c r="L42" s="117"/>
      <c r="M42" s="26">
        <v>1</v>
      </c>
      <c r="N42" s="34" t="s">
        <v>198</v>
      </c>
      <c r="O42" s="35" t="s">
        <v>25</v>
      </c>
      <c r="P42" s="26" t="s">
        <v>114</v>
      </c>
      <c r="Q42" s="34" t="s">
        <v>201</v>
      </c>
      <c r="R42" s="53">
        <v>9.6</v>
      </c>
      <c r="S42" s="51" t="s">
        <v>149</v>
      </c>
      <c r="T42" s="20">
        <v>43258</v>
      </c>
      <c r="U42" s="20"/>
      <c r="V42" s="34"/>
      <c r="W42" s="21"/>
      <c r="X42" s="21"/>
      <c r="Y42" s="140"/>
      <c r="Z42" s="140"/>
      <c r="AA42" s="26"/>
      <c r="AB42" s="26"/>
      <c r="AC42" s="26"/>
      <c r="AD42" s="26">
        <f t="shared" si="2"/>
        <v>0</v>
      </c>
      <c r="AE42" s="66">
        <v>9.6</v>
      </c>
      <c r="AF42" s="66"/>
      <c r="AG42" s="66"/>
      <c r="AH42" s="66"/>
      <c r="AI42" s="36"/>
      <c r="AJ42" s="36"/>
      <c r="AK42" s="36"/>
      <c r="AL42" s="7">
        <f t="shared" si="0"/>
        <v>9.6</v>
      </c>
      <c r="AM42" s="148"/>
      <c r="AN42" s="36"/>
      <c r="AO42" s="26">
        <f t="shared" si="3"/>
        <v>9.6</v>
      </c>
      <c r="AP42" s="26">
        <f t="shared" si="4"/>
        <v>9.6</v>
      </c>
      <c r="AQ42" s="71">
        <f t="shared" si="1"/>
        <v>0</v>
      </c>
      <c r="AR42" s="99" t="s">
        <v>74</v>
      </c>
    </row>
    <row r="43" customHeight="1" spans="1:44">
      <c r="A43" s="21"/>
      <c r="B43" s="21"/>
      <c r="C43" s="21"/>
      <c r="D43" s="21"/>
      <c r="E43" s="22"/>
      <c r="F43" s="21"/>
      <c r="G43" s="21"/>
      <c r="H43" s="21"/>
      <c r="I43" s="26"/>
      <c r="J43" s="113"/>
      <c r="K43" s="42"/>
      <c r="L43" s="116"/>
      <c r="M43" s="26">
        <v>1</v>
      </c>
      <c r="N43" s="34" t="s">
        <v>198</v>
      </c>
      <c r="O43" s="35" t="s">
        <v>25</v>
      </c>
      <c r="P43" s="26" t="s">
        <v>114</v>
      </c>
      <c r="Q43" s="34" t="s">
        <v>202</v>
      </c>
      <c r="R43" s="53">
        <v>28.8</v>
      </c>
      <c r="S43" s="51" t="s">
        <v>149</v>
      </c>
      <c r="T43" s="20">
        <v>43259</v>
      </c>
      <c r="U43" s="20"/>
      <c r="V43" s="34"/>
      <c r="W43" s="21"/>
      <c r="X43" s="21"/>
      <c r="Y43" s="140"/>
      <c r="Z43" s="140"/>
      <c r="AA43" s="26"/>
      <c r="AB43" s="26"/>
      <c r="AC43" s="26"/>
      <c r="AD43" s="26">
        <f t="shared" si="2"/>
        <v>0</v>
      </c>
      <c r="AE43" s="66">
        <v>10.4</v>
      </c>
      <c r="AF43" s="66"/>
      <c r="AG43" s="66"/>
      <c r="AH43" s="66"/>
      <c r="AI43" s="36"/>
      <c r="AJ43" s="36"/>
      <c r="AK43" s="36"/>
      <c r="AL43" s="7">
        <f t="shared" si="0"/>
        <v>10.4</v>
      </c>
      <c r="AM43" s="148"/>
      <c r="AN43" s="36"/>
      <c r="AO43" s="26">
        <f t="shared" si="3"/>
        <v>10.4</v>
      </c>
      <c r="AP43" s="26">
        <f t="shared" si="4"/>
        <v>10.4</v>
      </c>
      <c r="AQ43" s="71">
        <f t="shared" si="1"/>
        <v>18.4</v>
      </c>
      <c r="AR43" s="99" t="s">
        <v>100</v>
      </c>
    </row>
    <row r="44" customHeight="1" spans="1:44">
      <c r="A44" s="21"/>
      <c r="B44" s="21"/>
      <c r="C44" s="21"/>
      <c r="D44" s="21"/>
      <c r="E44" s="22" t="s">
        <v>83</v>
      </c>
      <c r="F44" s="21"/>
      <c r="G44" s="21"/>
      <c r="H44" s="21"/>
      <c r="I44" s="26"/>
      <c r="J44" s="115" t="s">
        <v>107</v>
      </c>
      <c r="K44" s="40">
        <v>24</v>
      </c>
      <c r="L44" s="115" t="s">
        <v>203</v>
      </c>
      <c r="M44" s="26">
        <v>1</v>
      </c>
      <c r="N44" s="34" t="s">
        <v>204</v>
      </c>
      <c r="O44" s="35" t="s">
        <v>25</v>
      </c>
      <c r="P44" s="26" t="s">
        <v>205</v>
      </c>
      <c r="Q44" s="34" t="s">
        <v>206</v>
      </c>
      <c r="R44" s="53">
        <v>9</v>
      </c>
      <c r="S44" s="51" t="s">
        <v>149</v>
      </c>
      <c r="T44" s="20">
        <v>43465</v>
      </c>
      <c r="U44" s="20"/>
      <c r="V44" s="34" t="s">
        <v>207</v>
      </c>
      <c r="W44" s="21">
        <v>18140430815</v>
      </c>
      <c r="X44" s="21"/>
      <c r="Y44" s="140"/>
      <c r="Z44" s="140"/>
      <c r="AA44" s="26"/>
      <c r="AB44" s="26"/>
      <c r="AC44" s="26"/>
      <c r="AD44" s="26">
        <f t="shared" si="2"/>
        <v>0</v>
      </c>
      <c r="AE44" s="65">
        <v>8.926</v>
      </c>
      <c r="AF44" s="65"/>
      <c r="AG44" s="65"/>
      <c r="AH44" s="65"/>
      <c r="AI44" s="36"/>
      <c r="AJ44" s="36"/>
      <c r="AK44" s="36"/>
      <c r="AL44" s="7">
        <f t="shared" si="0"/>
        <v>8.926</v>
      </c>
      <c r="AM44" s="148"/>
      <c r="AN44" s="36"/>
      <c r="AO44" s="26">
        <f t="shared" si="3"/>
        <v>8.926</v>
      </c>
      <c r="AP44" s="26">
        <f t="shared" si="4"/>
        <v>8.926</v>
      </c>
      <c r="AQ44" s="71">
        <f t="shared" si="1"/>
        <v>0.0739999999999998</v>
      </c>
      <c r="AR44" s="21" t="s">
        <v>100</v>
      </c>
    </row>
    <row r="45" customHeight="1" spans="1:44">
      <c r="A45" s="21"/>
      <c r="B45" s="21"/>
      <c r="C45" s="21"/>
      <c r="D45" s="21"/>
      <c r="E45" s="22" t="s">
        <v>83</v>
      </c>
      <c r="F45" s="21"/>
      <c r="G45" s="21"/>
      <c r="H45" s="21"/>
      <c r="I45" s="26"/>
      <c r="J45" s="117"/>
      <c r="K45" s="118"/>
      <c r="L45" s="117"/>
      <c r="M45" s="26">
        <v>1</v>
      </c>
      <c r="N45" s="34" t="s">
        <v>204</v>
      </c>
      <c r="O45" s="35" t="s">
        <v>25</v>
      </c>
      <c r="P45" s="26" t="s">
        <v>205</v>
      </c>
      <c r="Q45" s="34" t="s">
        <v>208</v>
      </c>
      <c r="R45" s="53">
        <v>32.4</v>
      </c>
      <c r="S45" s="51" t="s">
        <v>149</v>
      </c>
      <c r="T45" s="20">
        <v>43465</v>
      </c>
      <c r="U45" s="20"/>
      <c r="V45" s="34"/>
      <c r="W45" s="21"/>
      <c r="X45" s="21"/>
      <c r="Y45" s="140"/>
      <c r="Z45" s="140"/>
      <c r="AA45" s="26"/>
      <c r="AB45" s="26"/>
      <c r="AC45" s="26"/>
      <c r="AD45" s="26">
        <f t="shared" si="2"/>
        <v>0</v>
      </c>
      <c r="AE45" s="66"/>
      <c r="AF45" s="66"/>
      <c r="AG45" s="66"/>
      <c r="AH45" s="66"/>
      <c r="AI45" s="36">
        <v>32.3628</v>
      </c>
      <c r="AJ45" s="36"/>
      <c r="AK45" s="36"/>
      <c r="AL45" s="7">
        <f t="shared" si="0"/>
        <v>32.3628</v>
      </c>
      <c r="AM45" s="148"/>
      <c r="AN45" s="36"/>
      <c r="AO45" s="26">
        <f>AI45</f>
        <v>32.3628</v>
      </c>
      <c r="AP45" s="26">
        <f t="shared" si="4"/>
        <v>32.3628</v>
      </c>
      <c r="AQ45" s="71">
        <f t="shared" si="1"/>
        <v>0.0371999999999986</v>
      </c>
      <c r="AR45" s="21" t="s">
        <v>106</v>
      </c>
    </row>
    <row r="46" customHeight="1" spans="1:44">
      <c r="A46" s="21"/>
      <c r="B46" s="21"/>
      <c r="C46" s="21"/>
      <c r="D46" s="21"/>
      <c r="E46" s="22" t="s">
        <v>83</v>
      </c>
      <c r="F46" s="21"/>
      <c r="G46" s="21"/>
      <c r="H46" s="21"/>
      <c r="I46" s="26"/>
      <c r="J46" s="116"/>
      <c r="K46" s="42"/>
      <c r="L46" s="116"/>
      <c r="M46" s="26">
        <v>1</v>
      </c>
      <c r="N46" s="34" t="s">
        <v>204</v>
      </c>
      <c r="O46" s="35" t="s">
        <v>25</v>
      </c>
      <c r="P46" s="26" t="s">
        <v>205</v>
      </c>
      <c r="Q46" s="34" t="s">
        <v>209</v>
      </c>
      <c r="R46" s="53">
        <v>5</v>
      </c>
      <c r="S46" s="51" t="s">
        <v>149</v>
      </c>
      <c r="T46" s="20">
        <v>43465</v>
      </c>
      <c r="U46" s="20"/>
      <c r="V46" s="34"/>
      <c r="W46" s="21"/>
      <c r="X46" s="21"/>
      <c r="Y46" s="140"/>
      <c r="Z46" s="140"/>
      <c r="AA46" s="26"/>
      <c r="AB46" s="26"/>
      <c r="AC46" s="26"/>
      <c r="AD46" s="26">
        <f t="shared" si="2"/>
        <v>0</v>
      </c>
      <c r="AE46" s="66">
        <v>5</v>
      </c>
      <c r="AF46" s="66"/>
      <c r="AG46" s="66"/>
      <c r="AH46" s="66"/>
      <c r="AI46" s="36"/>
      <c r="AJ46" s="36"/>
      <c r="AK46" s="36"/>
      <c r="AL46" s="7">
        <f t="shared" si="0"/>
        <v>5</v>
      </c>
      <c r="AM46" s="148"/>
      <c r="AN46" s="36"/>
      <c r="AO46" s="26">
        <f t="shared" si="3"/>
        <v>5</v>
      </c>
      <c r="AP46" s="26">
        <f t="shared" si="4"/>
        <v>5</v>
      </c>
      <c r="AQ46" s="71">
        <f t="shared" si="1"/>
        <v>0</v>
      </c>
      <c r="AR46" s="21" t="s">
        <v>74</v>
      </c>
    </row>
    <row r="47" customHeight="1" spans="1:44">
      <c r="A47" s="21"/>
      <c r="B47" s="21"/>
      <c r="C47" s="21"/>
      <c r="D47" s="21"/>
      <c r="E47" s="22" t="s">
        <v>83</v>
      </c>
      <c r="F47" s="21"/>
      <c r="G47" s="21"/>
      <c r="H47" s="21"/>
      <c r="I47" s="26"/>
      <c r="J47" s="115" t="s">
        <v>107</v>
      </c>
      <c r="K47" s="40">
        <v>25</v>
      </c>
      <c r="L47" s="115" t="s">
        <v>210</v>
      </c>
      <c r="M47" s="26">
        <v>1</v>
      </c>
      <c r="N47" s="34" t="s">
        <v>211</v>
      </c>
      <c r="O47" s="35" t="s">
        <v>25</v>
      </c>
      <c r="P47" s="26" t="s">
        <v>205</v>
      </c>
      <c r="Q47" s="34" t="s">
        <v>212</v>
      </c>
      <c r="R47" s="53">
        <v>40</v>
      </c>
      <c r="S47" s="51" t="s">
        <v>149</v>
      </c>
      <c r="T47" s="20">
        <v>43465</v>
      </c>
      <c r="U47" s="20"/>
      <c r="V47" s="34" t="s">
        <v>207</v>
      </c>
      <c r="W47" s="21">
        <v>18140430815</v>
      </c>
      <c r="X47" s="21"/>
      <c r="Y47" s="140"/>
      <c r="Z47" s="140"/>
      <c r="AA47" s="26"/>
      <c r="AB47" s="26"/>
      <c r="AC47" s="26"/>
      <c r="AD47" s="26">
        <f t="shared" si="2"/>
        <v>0</v>
      </c>
      <c r="AE47" s="65">
        <v>40</v>
      </c>
      <c r="AF47" s="65"/>
      <c r="AG47" s="65"/>
      <c r="AH47" s="65"/>
      <c r="AI47" s="36"/>
      <c r="AJ47" s="36"/>
      <c r="AK47" s="36"/>
      <c r="AL47" s="7">
        <f t="shared" si="0"/>
        <v>40</v>
      </c>
      <c r="AM47" s="148"/>
      <c r="AN47" s="36"/>
      <c r="AO47" s="26">
        <f t="shared" si="3"/>
        <v>40</v>
      </c>
      <c r="AP47" s="26">
        <f t="shared" si="4"/>
        <v>40</v>
      </c>
      <c r="AQ47" s="71">
        <f t="shared" si="1"/>
        <v>0</v>
      </c>
      <c r="AR47" s="21" t="s">
        <v>74</v>
      </c>
    </row>
    <row r="48" customHeight="1" spans="1:44">
      <c r="A48" s="21"/>
      <c r="B48" s="21"/>
      <c r="C48" s="21"/>
      <c r="D48" s="21"/>
      <c r="E48" s="22" t="s">
        <v>83</v>
      </c>
      <c r="F48" s="21"/>
      <c r="G48" s="21"/>
      <c r="H48" s="21"/>
      <c r="I48" s="26"/>
      <c r="J48" s="117"/>
      <c r="K48" s="118"/>
      <c r="L48" s="117"/>
      <c r="M48" s="26">
        <v>1</v>
      </c>
      <c r="N48" s="34" t="s">
        <v>211</v>
      </c>
      <c r="O48" s="35" t="s">
        <v>25</v>
      </c>
      <c r="P48" s="26" t="s">
        <v>205</v>
      </c>
      <c r="Q48" s="34" t="s">
        <v>213</v>
      </c>
      <c r="R48" s="53">
        <v>6</v>
      </c>
      <c r="S48" s="51" t="s">
        <v>149</v>
      </c>
      <c r="T48" s="20">
        <v>43465</v>
      </c>
      <c r="U48" s="20"/>
      <c r="V48" s="34"/>
      <c r="W48" s="21"/>
      <c r="X48" s="21"/>
      <c r="Y48" s="140"/>
      <c r="Z48" s="140"/>
      <c r="AA48" s="26"/>
      <c r="AB48" s="26"/>
      <c r="AC48" s="26"/>
      <c r="AD48" s="26">
        <f t="shared" si="2"/>
        <v>0</v>
      </c>
      <c r="AE48" s="66">
        <v>5.2</v>
      </c>
      <c r="AF48" s="66"/>
      <c r="AG48" s="66"/>
      <c r="AH48" s="66"/>
      <c r="AI48" s="36"/>
      <c r="AJ48" s="36"/>
      <c r="AK48" s="36"/>
      <c r="AL48" s="7">
        <f t="shared" si="0"/>
        <v>5.2</v>
      </c>
      <c r="AM48" s="148"/>
      <c r="AN48" s="36"/>
      <c r="AO48" s="26">
        <f t="shared" si="3"/>
        <v>5.2</v>
      </c>
      <c r="AP48" s="26">
        <f t="shared" si="4"/>
        <v>5.2</v>
      </c>
      <c r="AQ48" s="71">
        <f t="shared" si="1"/>
        <v>0.8</v>
      </c>
      <c r="AR48" s="21" t="s">
        <v>100</v>
      </c>
    </row>
    <row r="49" customHeight="1" spans="1:44">
      <c r="A49" s="21"/>
      <c r="B49" s="21"/>
      <c r="C49" s="21"/>
      <c r="D49" s="21"/>
      <c r="E49" s="22" t="s">
        <v>83</v>
      </c>
      <c r="F49" s="21"/>
      <c r="G49" s="21"/>
      <c r="H49" s="21"/>
      <c r="I49" s="26"/>
      <c r="J49" s="117"/>
      <c r="K49" s="118"/>
      <c r="L49" s="117"/>
      <c r="M49" s="26">
        <v>1</v>
      </c>
      <c r="N49" s="34" t="s">
        <v>211</v>
      </c>
      <c r="O49" s="35" t="s">
        <v>25</v>
      </c>
      <c r="P49" s="26" t="s">
        <v>205</v>
      </c>
      <c r="Q49" s="34" t="s">
        <v>214</v>
      </c>
      <c r="R49" s="53">
        <v>44.4</v>
      </c>
      <c r="S49" s="51" t="s">
        <v>149</v>
      </c>
      <c r="T49" s="20">
        <v>43465</v>
      </c>
      <c r="U49" s="20"/>
      <c r="V49" s="34"/>
      <c r="W49" s="21"/>
      <c r="X49" s="21"/>
      <c r="Y49" s="140"/>
      <c r="Z49" s="140"/>
      <c r="AA49" s="26"/>
      <c r="AB49" s="26"/>
      <c r="AC49" s="26"/>
      <c r="AD49" s="26">
        <f t="shared" si="2"/>
        <v>0</v>
      </c>
      <c r="AE49" s="66"/>
      <c r="AF49" s="66"/>
      <c r="AG49" s="66"/>
      <c r="AH49" s="66"/>
      <c r="AI49" s="36">
        <v>44.4</v>
      </c>
      <c r="AJ49" s="36"/>
      <c r="AK49" s="36"/>
      <c r="AL49" s="7">
        <f t="shared" si="0"/>
        <v>44.4</v>
      </c>
      <c r="AM49" s="148"/>
      <c r="AN49" s="36"/>
      <c r="AO49" s="26">
        <f>SUM(AE49:AJ49)</f>
        <v>44.4</v>
      </c>
      <c r="AP49" s="26">
        <f t="shared" si="4"/>
        <v>44.4</v>
      </c>
      <c r="AQ49" s="71">
        <f t="shared" si="1"/>
        <v>0</v>
      </c>
      <c r="AR49" s="21" t="s">
        <v>74</v>
      </c>
    </row>
    <row r="50" customHeight="1" spans="1:44">
      <c r="A50" s="21"/>
      <c r="B50" s="21"/>
      <c r="C50" s="21"/>
      <c r="D50" s="21"/>
      <c r="E50" s="22" t="s">
        <v>83</v>
      </c>
      <c r="F50" s="21"/>
      <c r="G50" s="21"/>
      <c r="H50" s="21"/>
      <c r="I50" s="26"/>
      <c r="J50" s="116"/>
      <c r="K50" s="42"/>
      <c r="L50" s="116"/>
      <c r="M50" s="26">
        <v>1</v>
      </c>
      <c r="N50" s="34" t="s">
        <v>211</v>
      </c>
      <c r="O50" s="35" t="s">
        <v>25</v>
      </c>
      <c r="P50" s="26" t="s">
        <v>205</v>
      </c>
      <c r="Q50" s="34" t="s">
        <v>209</v>
      </c>
      <c r="R50" s="53">
        <v>5</v>
      </c>
      <c r="S50" s="51" t="s">
        <v>149</v>
      </c>
      <c r="T50" s="20">
        <v>43465</v>
      </c>
      <c r="U50" s="20"/>
      <c r="V50" s="34"/>
      <c r="W50" s="21"/>
      <c r="X50" s="21"/>
      <c r="Y50" s="140"/>
      <c r="Z50" s="140"/>
      <c r="AA50" s="26"/>
      <c r="AB50" s="26"/>
      <c r="AC50" s="26"/>
      <c r="AD50" s="26">
        <f t="shared" si="2"/>
        <v>0</v>
      </c>
      <c r="AE50" s="66"/>
      <c r="AF50" s="66"/>
      <c r="AG50" s="66"/>
      <c r="AH50" s="66"/>
      <c r="AI50" s="36"/>
      <c r="AJ50" s="36"/>
      <c r="AK50" s="36"/>
      <c r="AL50" s="7">
        <f t="shared" si="0"/>
        <v>0</v>
      </c>
      <c r="AM50" s="148"/>
      <c r="AN50" s="36"/>
      <c r="AO50" s="26">
        <f t="shared" si="3"/>
        <v>0</v>
      </c>
      <c r="AP50" s="26">
        <f t="shared" si="4"/>
        <v>0</v>
      </c>
      <c r="AQ50" s="71">
        <f t="shared" si="1"/>
        <v>5</v>
      </c>
      <c r="AR50" s="21"/>
    </row>
    <row r="51" customHeight="1" spans="1:44">
      <c r="A51" s="21"/>
      <c r="B51" s="21"/>
      <c r="C51" s="21"/>
      <c r="D51" s="21"/>
      <c r="E51" s="22" t="s">
        <v>83</v>
      </c>
      <c r="F51" s="21"/>
      <c r="G51" s="21"/>
      <c r="H51" s="21"/>
      <c r="I51" s="26"/>
      <c r="J51" s="115" t="s">
        <v>107</v>
      </c>
      <c r="K51" s="40">
        <v>26</v>
      </c>
      <c r="L51" s="115" t="s">
        <v>215</v>
      </c>
      <c r="M51" s="26">
        <v>1</v>
      </c>
      <c r="N51" s="34" t="s">
        <v>216</v>
      </c>
      <c r="O51" s="35" t="s">
        <v>25</v>
      </c>
      <c r="P51" s="26" t="s">
        <v>205</v>
      </c>
      <c r="Q51" s="34" t="s">
        <v>217</v>
      </c>
      <c r="R51" s="53">
        <v>11.6</v>
      </c>
      <c r="S51" s="51" t="s">
        <v>149</v>
      </c>
      <c r="T51" s="20">
        <v>43465</v>
      </c>
      <c r="U51" s="20"/>
      <c r="V51" s="34"/>
      <c r="W51" s="21"/>
      <c r="X51" s="21"/>
      <c r="Y51" s="140"/>
      <c r="Z51" s="140"/>
      <c r="AA51" s="26"/>
      <c r="AB51" s="26"/>
      <c r="AC51" s="26"/>
      <c r="AD51" s="26">
        <f t="shared" si="2"/>
        <v>0</v>
      </c>
      <c r="AE51" s="65"/>
      <c r="AF51" s="65"/>
      <c r="AG51" s="65"/>
      <c r="AH51" s="65"/>
      <c r="AI51" s="36">
        <v>11.56</v>
      </c>
      <c r="AJ51" s="36"/>
      <c r="AK51" s="36"/>
      <c r="AL51" s="7">
        <f t="shared" si="0"/>
        <v>11.56</v>
      </c>
      <c r="AM51" s="148"/>
      <c r="AN51" s="36"/>
      <c r="AO51" s="26">
        <f>SUBTOTAL(9,AI51:AN51)</f>
        <v>23.12</v>
      </c>
      <c r="AP51" s="26">
        <f t="shared" si="4"/>
        <v>23.12</v>
      </c>
      <c r="AQ51" s="71">
        <f t="shared" si="1"/>
        <v>-11.52</v>
      </c>
      <c r="AR51" s="21" t="s">
        <v>100</v>
      </c>
    </row>
    <row r="52" customHeight="1" spans="1:44">
      <c r="A52" s="21"/>
      <c r="B52" s="21"/>
      <c r="C52" s="21"/>
      <c r="D52" s="21"/>
      <c r="E52" s="22" t="s">
        <v>83</v>
      </c>
      <c r="F52" s="21"/>
      <c r="G52" s="21"/>
      <c r="H52" s="21"/>
      <c r="I52" s="26"/>
      <c r="J52" s="116"/>
      <c r="K52" s="42"/>
      <c r="L52" s="116"/>
      <c r="M52" s="26">
        <v>1</v>
      </c>
      <c r="N52" s="34" t="s">
        <v>216</v>
      </c>
      <c r="O52" s="35" t="s">
        <v>25</v>
      </c>
      <c r="P52" s="26" t="s">
        <v>205</v>
      </c>
      <c r="Q52" s="34" t="s">
        <v>209</v>
      </c>
      <c r="R52" s="53">
        <v>5</v>
      </c>
      <c r="S52" s="51" t="s">
        <v>149</v>
      </c>
      <c r="T52" s="20">
        <v>43465</v>
      </c>
      <c r="U52" s="20"/>
      <c r="V52" s="34"/>
      <c r="W52" s="21"/>
      <c r="X52" s="21"/>
      <c r="Y52" s="140"/>
      <c r="Z52" s="140"/>
      <c r="AA52" s="26"/>
      <c r="AB52" s="26"/>
      <c r="AC52" s="26"/>
      <c r="AD52" s="26">
        <f t="shared" si="2"/>
        <v>0</v>
      </c>
      <c r="AE52" s="66"/>
      <c r="AF52" s="66"/>
      <c r="AG52" s="66"/>
      <c r="AH52" s="66"/>
      <c r="AI52" s="36"/>
      <c r="AJ52" s="36"/>
      <c r="AK52" s="36"/>
      <c r="AL52" s="7">
        <f t="shared" si="0"/>
        <v>0</v>
      </c>
      <c r="AM52" s="148"/>
      <c r="AN52" s="36"/>
      <c r="AO52" s="26">
        <f t="shared" si="3"/>
        <v>0</v>
      </c>
      <c r="AP52" s="26">
        <f t="shared" si="4"/>
        <v>0</v>
      </c>
      <c r="AQ52" s="71">
        <f t="shared" si="1"/>
        <v>5</v>
      </c>
      <c r="AR52" s="21"/>
    </row>
    <row r="53" customHeight="1" spans="1:44">
      <c r="A53" s="21"/>
      <c r="B53" s="21"/>
      <c r="C53" s="21"/>
      <c r="D53" s="21"/>
      <c r="E53" s="22" t="s">
        <v>83</v>
      </c>
      <c r="F53" s="21"/>
      <c r="G53" s="21"/>
      <c r="H53" s="21"/>
      <c r="I53" s="26"/>
      <c r="J53" s="115" t="s">
        <v>107</v>
      </c>
      <c r="K53" s="40">
        <v>27</v>
      </c>
      <c r="L53" s="115" t="s">
        <v>218</v>
      </c>
      <c r="M53" s="26">
        <v>1</v>
      </c>
      <c r="N53" s="34" t="s">
        <v>219</v>
      </c>
      <c r="O53" s="35" t="s">
        <v>25</v>
      </c>
      <c r="P53" s="26" t="s">
        <v>205</v>
      </c>
      <c r="Q53" s="34" t="s">
        <v>220</v>
      </c>
      <c r="R53" s="53">
        <v>14.96</v>
      </c>
      <c r="S53" s="51" t="s">
        <v>149</v>
      </c>
      <c r="T53" s="20">
        <v>43404</v>
      </c>
      <c r="U53" s="20"/>
      <c r="V53" s="34" t="s">
        <v>207</v>
      </c>
      <c r="W53" s="21">
        <v>18140430815</v>
      </c>
      <c r="X53" s="21"/>
      <c r="Y53" s="140"/>
      <c r="Z53" s="140"/>
      <c r="AA53" s="26"/>
      <c r="AB53" s="26"/>
      <c r="AC53" s="26"/>
      <c r="AD53" s="26">
        <f t="shared" si="2"/>
        <v>0</v>
      </c>
      <c r="AE53" s="53">
        <v>14.96</v>
      </c>
      <c r="AF53" s="65"/>
      <c r="AG53" s="65"/>
      <c r="AH53" s="65"/>
      <c r="AI53" s="36"/>
      <c r="AJ53" s="36"/>
      <c r="AK53" s="36"/>
      <c r="AL53" s="7">
        <f t="shared" si="0"/>
        <v>14.96</v>
      </c>
      <c r="AM53" s="148"/>
      <c r="AN53" s="36"/>
      <c r="AO53" s="26">
        <f t="shared" si="3"/>
        <v>14.96</v>
      </c>
      <c r="AP53" s="26">
        <f t="shared" si="4"/>
        <v>14.96</v>
      </c>
      <c r="AQ53" s="71">
        <f t="shared" si="1"/>
        <v>0</v>
      </c>
      <c r="AR53" s="21" t="s">
        <v>74</v>
      </c>
    </row>
    <row r="54" customHeight="1" spans="1:44">
      <c r="A54" s="21"/>
      <c r="B54" s="21"/>
      <c r="C54" s="21"/>
      <c r="D54" s="21"/>
      <c r="E54" s="22" t="s">
        <v>83</v>
      </c>
      <c r="F54" s="21"/>
      <c r="G54" s="21"/>
      <c r="H54" s="21"/>
      <c r="I54" s="26"/>
      <c r="J54" s="117"/>
      <c r="K54" s="118"/>
      <c r="L54" s="117"/>
      <c r="M54" s="26">
        <v>1</v>
      </c>
      <c r="N54" s="34" t="s">
        <v>219</v>
      </c>
      <c r="O54" s="35" t="s">
        <v>25</v>
      </c>
      <c r="P54" s="26" t="s">
        <v>205</v>
      </c>
      <c r="Q54" s="34" t="s">
        <v>221</v>
      </c>
      <c r="R54" s="53">
        <v>4.95</v>
      </c>
      <c r="S54" s="51" t="s">
        <v>149</v>
      </c>
      <c r="T54" s="20">
        <v>43405</v>
      </c>
      <c r="U54" s="20"/>
      <c r="V54" s="34"/>
      <c r="W54" s="21"/>
      <c r="X54" s="21"/>
      <c r="Y54" s="140"/>
      <c r="Z54" s="140"/>
      <c r="AA54" s="26"/>
      <c r="AB54" s="26"/>
      <c r="AC54" s="26"/>
      <c r="AD54" s="26">
        <f t="shared" si="2"/>
        <v>0</v>
      </c>
      <c r="AE54" s="143">
        <v>4.6965</v>
      </c>
      <c r="AF54" s="66"/>
      <c r="AG54" s="66"/>
      <c r="AH54" s="66"/>
      <c r="AI54" s="36"/>
      <c r="AJ54" s="36"/>
      <c r="AK54" s="36"/>
      <c r="AL54" s="7">
        <f t="shared" si="0"/>
        <v>4.6965</v>
      </c>
      <c r="AM54" s="148"/>
      <c r="AN54" s="36"/>
      <c r="AO54" s="26">
        <f t="shared" si="3"/>
        <v>4.6965</v>
      </c>
      <c r="AP54" s="26">
        <f t="shared" si="4"/>
        <v>4.6965</v>
      </c>
      <c r="AQ54" s="71">
        <f t="shared" si="1"/>
        <v>0.2535</v>
      </c>
      <c r="AR54" s="21" t="s">
        <v>106</v>
      </c>
    </row>
    <row r="55" customHeight="1" spans="1:44">
      <c r="A55" s="21"/>
      <c r="B55" s="21"/>
      <c r="C55" s="21"/>
      <c r="D55" s="21"/>
      <c r="E55" s="22" t="s">
        <v>83</v>
      </c>
      <c r="F55" s="21"/>
      <c r="G55" s="21"/>
      <c r="H55" s="21"/>
      <c r="I55" s="26"/>
      <c r="J55" s="117"/>
      <c r="K55" s="118"/>
      <c r="L55" s="117"/>
      <c r="M55" s="26">
        <v>1</v>
      </c>
      <c r="N55" s="34" t="s">
        <v>219</v>
      </c>
      <c r="O55" s="35" t="s">
        <v>25</v>
      </c>
      <c r="P55" s="26" t="s">
        <v>205</v>
      </c>
      <c r="Q55" s="34" t="s">
        <v>222</v>
      </c>
      <c r="R55" s="53">
        <v>10.09</v>
      </c>
      <c r="S55" s="51" t="s">
        <v>149</v>
      </c>
      <c r="T55" s="20">
        <v>43406</v>
      </c>
      <c r="U55" s="20"/>
      <c r="V55" s="34"/>
      <c r="W55" s="21"/>
      <c r="X55" s="21"/>
      <c r="Y55" s="140"/>
      <c r="Z55" s="140"/>
      <c r="AA55" s="26"/>
      <c r="AB55" s="26"/>
      <c r="AC55" s="26"/>
      <c r="AD55" s="26">
        <f t="shared" si="2"/>
        <v>0</v>
      </c>
      <c r="AE55" s="53">
        <v>10.09</v>
      </c>
      <c r="AF55" s="66"/>
      <c r="AG55" s="66"/>
      <c r="AH55" s="66"/>
      <c r="AI55" s="36"/>
      <c r="AJ55" s="36"/>
      <c r="AK55" s="36"/>
      <c r="AL55" s="7">
        <f t="shared" si="0"/>
        <v>10.09</v>
      </c>
      <c r="AM55" s="148"/>
      <c r="AN55" s="36"/>
      <c r="AO55" s="26">
        <f t="shared" si="3"/>
        <v>10.09</v>
      </c>
      <c r="AP55" s="26">
        <f t="shared" si="4"/>
        <v>10.09</v>
      </c>
      <c r="AQ55" s="71">
        <f t="shared" si="1"/>
        <v>0</v>
      </c>
      <c r="AR55" s="21" t="s">
        <v>74</v>
      </c>
    </row>
    <row r="56" customHeight="1" spans="1:44">
      <c r="A56" s="21"/>
      <c r="B56" s="21"/>
      <c r="C56" s="21"/>
      <c r="D56" s="21"/>
      <c r="E56" s="22" t="s">
        <v>83</v>
      </c>
      <c r="F56" s="21"/>
      <c r="G56" s="21"/>
      <c r="H56" s="21"/>
      <c r="I56" s="26"/>
      <c r="J56" s="116"/>
      <c r="K56" s="42"/>
      <c r="L56" s="116"/>
      <c r="M56" s="40">
        <v>1</v>
      </c>
      <c r="N56" s="115" t="s">
        <v>219</v>
      </c>
      <c r="O56" s="110" t="s">
        <v>25</v>
      </c>
      <c r="P56" s="40" t="s">
        <v>205</v>
      </c>
      <c r="Q56" s="115" t="s">
        <v>209</v>
      </c>
      <c r="R56" s="53">
        <v>5</v>
      </c>
      <c r="S56" s="51" t="s">
        <v>149</v>
      </c>
      <c r="T56" s="20">
        <v>43407</v>
      </c>
      <c r="U56" s="20"/>
      <c r="V56" s="34"/>
      <c r="W56" s="21"/>
      <c r="X56" s="21"/>
      <c r="Y56" s="140"/>
      <c r="Z56" s="140"/>
      <c r="AA56" s="26"/>
      <c r="AB56" s="26"/>
      <c r="AC56" s="26"/>
      <c r="AD56" s="26">
        <f t="shared" si="2"/>
        <v>0</v>
      </c>
      <c r="AE56" s="66">
        <v>5</v>
      </c>
      <c r="AF56" s="66"/>
      <c r="AG56" s="66"/>
      <c r="AH56" s="66"/>
      <c r="AI56" s="36"/>
      <c r="AJ56" s="36"/>
      <c r="AK56" s="36"/>
      <c r="AL56" s="7">
        <f t="shared" si="0"/>
        <v>5</v>
      </c>
      <c r="AM56" s="148"/>
      <c r="AN56" s="36"/>
      <c r="AO56" s="26">
        <f t="shared" si="3"/>
        <v>5</v>
      </c>
      <c r="AP56" s="26">
        <f t="shared" si="4"/>
        <v>5</v>
      </c>
      <c r="AQ56" s="71">
        <f t="shared" si="1"/>
        <v>0</v>
      </c>
      <c r="AR56" s="21" t="s">
        <v>223</v>
      </c>
    </row>
    <row r="57" ht="33.75" customHeight="1" spans="1:45">
      <c r="A57" s="21"/>
      <c r="B57" s="21"/>
      <c r="C57" s="21"/>
      <c r="D57" s="21"/>
      <c r="E57" s="22" t="s">
        <v>224</v>
      </c>
      <c r="F57" s="21"/>
      <c r="G57" s="21"/>
      <c r="H57" s="21"/>
      <c r="I57" s="26"/>
      <c r="J57" s="115" t="s">
        <v>107</v>
      </c>
      <c r="K57" s="40">
        <v>28</v>
      </c>
      <c r="L57" s="34" t="s">
        <v>225</v>
      </c>
      <c r="M57" s="26">
        <v>1</v>
      </c>
      <c r="N57" s="34" t="s">
        <v>226</v>
      </c>
      <c r="O57" s="35" t="s">
        <v>25</v>
      </c>
      <c r="P57" s="26" t="s">
        <v>227</v>
      </c>
      <c r="Q57" s="132" t="s">
        <v>228</v>
      </c>
      <c r="R57" s="133">
        <v>106</v>
      </c>
      <c r="S57" s="51" t="s">
        <v>149</v>
      </c>
      <c r="T57" s="20">
        <v>43464</v>
      </c>
      <c r="U57" s="20">
        <v>43364</v>
      </c>
      <c r="V57" s="34"/>
      <c r="W57" s="21">
        <v>13795657565</v>
      </c>
      <c r="X57" s="21"/>
      <c r="Y57" s="140"/>
      <c r="Z57" s="140"/>
      <c r="AA57" s="26"/>
      <c r="AB57" s="26"/>
      <c r="AC57" s="26"/>
      <c r="AD57" s="26">
        <f t="shared" si="2"/>
        <v>0</v>
      </c>
      <c r="AE57" s="66"/>
      <c r="AF57" s="66"/>
      <c r="AG57" s="66"/>
      <c r="AH57" s="66"/>
      <c r="AI57" s="36"/>
      <c r="AJ57" s="36"/>
      <c r="AK57" s="36"/>
      <c r="AL57" s="7">
        <f t="shared" si="0"/>
        <v>0</v>
      </c>
      <c r="AM57" s="148"/>
      <c r="AN57" s="36"/>
      <c r="AO57" s="26">
        <f t="shared" si="3"/>
        <v>0</v>
      </c>
      <c r="AP57" s="26">
        <f t="shared" si="4"/>
        <v>0</v>
      </c>
      <c r="AQ57" s="71">
        <f t="shared" si="1"/>
        <v>106</v>
      </c>
      <c r="AR57" s="21" t="s">
        <v>91</v>
      </c>
      <c r="AS57" s="13" t="s">
        <v>229</v>
      </c>
    </row>
    <row r="58" ht="30.75" customHeight="1" spans="1:44">
      <c r="A58" s="21"/>
      <c r="B58" s="21"/>
      <c r="C58" s="21"/>
      <c r="D58" s="21"/>
      <c r="E58" s="22" t="s">
        <v>224</v>
      </c>
      <c r="F58" s="21"/>
      <c r="G58" s="21"/>
      <c r="H58" s="21"/>
      <c r="I58" s="26"/>
      <c r="J58" s="117"/>
      <c r="K58" s="118"/>
      <c r="L58" s="34"/>
      <c r="M58" s="26">
        <v>1</v>
      </c>
      <c r="N58" s="34" t="s">
        <v>226</v>
      </c>
      <c r="O58" s="35" t="s">
        <v>25</v>
      </c>
      <c r="P58" s="26" t="s">
        <v>227</v>
      </c>
      <c r="Q58" s="132" t="s">
        <v>230</v>
      </c>
      <c r="R58" s="133">
        <v>24.3</v>
      </c>
      <c r="S58" s="51" t="s">
        <v>231</v>
      </c>
      <c r="T58" s="20">
        <v>43464</v>
      </c>
      <c r="U58" s="20">
        <v>43364</v>
      </c>
      <c r="V58" s="34"/>
      <c r="W58" s="21"/>
      <c r="X58" s="21"/>
      <c r="Y58" s="140"/>
      <c r="Z58" s="140"/>
      <c r="AA58" s="26"/>
      <c r="AB58" s="26"/>
      <c r="AC58" s="26"/>
      <c r="AD58" s="26">
        <f t="shared" si="2"/>
        <v>0</v>
      </c>
      <c r="AE58" s="66"/>
      <c r="AF58" s="66"/>
      <c r="AG58" s="66"/>
      <c r="AH58" s="66"/>
      <c r="AI58" s="36"/>
      <c r="AJ58" s="36"/>
      <c r="AK58" s="36"/>
      <c r="AL58" s="7">
        <f t="shared" si="0"/>
        <v>0</v>
      </c>
      <c r="AM58" s="148"/>
      <c r="AN58" s="36"/>
      <c r="AO58" s="26">
        <f t="shared" si="3"/>
        <v>0</v>
      </c>
      <c r="AP58" s="26">
        <f t="shared" si="4"/>
        <v>0</v>
      </c>
      <c r="AQ58" s="71">
        <f t="shared" si="1"/>
        <v>24.3</v>
      </c>
      <c r="AR58" s="21"/>
    </row>
    <row r="59" ht="29.25" customHeight="1" spans="1:44">
      <c r="A59" s="21"/>
      <c r="B59" s="21"/>
      <c r="C59" s="21"/>
      <c r="D59" s="21"/>
      <c r="E59" s="22" t="s">
        <v>224</v>
      </c>
      <c r="F59" s="21"/>
      <c r="G59" s="21"/>
      <c r="H59" s="20">
        <v>43685</v>
      </c>
      <c r="I59" s="26">
        <v>32.085</v>
      </c>
      <c r="J59" s="117"/>
      <c r="K59" s="118"/>
      <c r="L59" s="34"/>
      <c r="M59" s="26">
        <v>1</v>
      </c>
      <c r="N59" s="34" t="s">
        <v>226</v>
      </c>
      <c r="O59" s="35" t="s">
        <v>25</v>
      </c>
      <c r="P59" s="26" t="s">
        <v>227</v>
      </c>
      <c r="Q59" s="132" t="s">
        <v>232</v>
      </c>
      <c r="R59" s="133">
        <v>37.7</v>
      </c>
      <c r="S59" s="51" t="s">
        <v>231</v>
      </c>
      <c r="T59" s="20">
        <v>43464</v>
      </c>
      <c r="U59" s="20">
        <v>43364</v>
      </c>
      <c r="V59" s="34"/>
      <c r="W59" s="21"/>
      <c r="X59" s="21"/>
      <c r="Y59" s="140"/>
      <c r="Z59" s="140"/>
      <c r="AA59" s="26"/>
      <c r="AB59" s="26"/>
      <c r="AC59" s="26"/>
      <c r="AD59" s="26">
        <f t="shared" si="2"/>
        <v>0</v>
      </c>
      <c r="AE59" s="66">
        <v>32.085</v>
      </c>
      <c r="AF59" s="66"/>
      <c r="AG59" s="66"/>
      <c r="AH59" s="66"/>
      <c r="AI59" s="36"/>
      <c r="AJ59" s="36"/>
      <c r="AK59" s="36"/>
      <c r="AL59" s="7">
        <f t="shared" si="0"/>
        <v>32.085</v>
      </c>
      <c r="AM59" s="148"/>
      <c r="AN59" s="36"/>
      <c r="AO59" s="26">
        <f t="shared" si="3"/>
        <v>32.085</v>
      </c>
      <c r="AP59" s="26">
        <f t="shared" si="4"/>
        <v>32.085</v>
      </c>
      <c r="AQ59" s="71">
        <f t="shared" si="1"/>
        <v>5.615</v>
      </c>
      <c r="AR59" s="21"/>
    </row>
    <row r="60" ht="30.75" customHeight="1" spans="1:45">
      <c r="A60" s="21"/>
      <c r="B60" s="21"/>
      <c r="C60" s="21"/>
      <c r="D60" s="21"/>
      <c r="E60" s="22" t="s">
        <v>224</v>
      </c>
      <c r="F60" s="21"/>
      <c r="G60" s="21"/>
      <c r="H60" s="20">
        <v>43685</v>
      </c>
      <c r="I60" s="26">
        <v>4</v>
      </c>
      <c r="J60" s="116"/>
      <c r="K60" s="42"/>
      <c r="L60" s="34"/>
      <c r="M60" s="26">
        <v>1</v>
      </c>
      <c r="N60" s="34" t="s">
        <v>226</v>
      </c>
      <c r="O60" s="35" t="s">
        <v>25</v>
      </c>
      <c r="P60" s="26" t="s">
        <v>227</v>
      </c>
      <c r="Q60" s="132" t="s">
        <v>233</v>
      </c>
      <c r="R60" s="133">
        <v>8</v>
      </c>
      <c r="S60" s="51" t="s">
        <v>231</v>
      </c>
      <c r="T60" s="20">
        <v>43464</v>
      </c>
      <c r="U60" s="20">
        <v>43364</v>
      </c>
      <c r="V60" s="34"/>
      <c r="W60" s="21"/>
      <c r="X60" s="21"/>
      <c r="Y60" s="140"/>
      <c r="Z60" s="140"/>
      <c r="AA60" s="26"/>
      <c r="AB60" s="26"/>
      <c r="AC60" s="26"/>
      <c r="AD60" s="26">
        <f t="shared" si="2"/>
        <v>0</v>
      </c>
      <c r="AE60" s="66">
        <v>4</v>
      </c>
      <c r="AF60" s="66"/>
      <c r="AG60" s="66"/>
      <c r="AH60" s="66"/>
      <c r="AI60" s="36"/>
      <c r="AJ60" s="36"/>
      <c r="AK60" s="36"/>
      <c r="AL60" s="7">
        <f t="shared" si="0"/>
        <v>4</v>
      </c>
      <c r="AM60" s="148"/>
      <c r="AN60" s="36"/>
      <c r="AO60" s="26">
        <f t="shared" si="3"/>
        <v>4</v>
      </c>
      <c r="AP60" s="26">
        <f t="shared" si="4"/>
        <v>4</v>
      </c>
      <c r="AQ60" s="71">
        <f t="shared" si="1"/>
        <v>4</v>
      </c>
      <c r="AR60" s="21" t="s">
        <v>74</v>
      </c>
      <c r="AS60" s="13" t="s">
        <v>111</v>
      </c>
    </row>
    <row r="61" ht="35.25" customHeight="1" spans="1:46">
      <c r="A61" s="21"/>
      <c r="B61" s="21"/>
      <c r="C61" s="21"/>
      <c r="D61" s="21"/>
      <c r="E61" s="22" t="s">
        <v>83</v>
      </c>
      <c r="F61" s="21"/>
      <c r="G61" s="21"/>
      <c r="H61" s="21"/>
      <c r="I61" s="26"/>
      <c r="J61" s="34" t="s">
        <v>107</v>
      </c>
      <c r="K61" s="26">
        <v>29</v>
      </c>
      <c r="L61" s="116" t="s">
        <v>234</v>
      </c>
      <c r="M61" s="26">
        <v>1</v>
      </c>
      <c r="N61" s="34" t="s">
        <v>235</v>
      </c>
      <c r="O61" s="26" t="s">
        <v>25</v>
      </c>
      <c r="P61" s="26" t="s">
        <v>236</v>
      </c>
      <c r="Q61" s="34" t="s">
        <v>237</v>
      </c>
      <c r="R61" s="53">
        <v>100</v>
      </c>
      <c r="S61" s="51" t="s">
        <v>149</v>
      </c>
      <c r="T61" s="20">
        <v>43434</v>
      </c>
      <c r="U61" s="20"/>
      <c r="V61" s="34" t="s">
        <v>238</v>
      </c>
      <c r="W61" s="21">
        <v>15378505708</v>
      </c>
      <c r="X61" s="21"/>
      <c r="Y61" s="140"/>
      <c r="Z61" s="140"/>
      <c r="AA61" s="26"/>
      <c r="AB61" s="26"/>
      <c r="AC61" s="26"/>
      <c r="AD61" s="26">
        <f t="shared" si="2"/>
        <v>0</v>
      </c>
      <c r="AE61" s="66"/>
      <c r="AF61" s="66"/>
      <c r="AG61" s="66"/>
      <c r="AH61" s="66"/>
      <c r="AI61" s="36"/>
      <c r="AJ61" s="36"/>
      <c r="AK61" s="36"/>
      <c r="AL61" s="7">
        <f t="shared" si="0"/>
        <v>0</v>
      </c>
      <c r="AM61" s="148"/>
      <c r="AN61" s="36"/>
      <c r="AO61" s="36"/>
      <c r="AP61" s="36">
        <f t="shared" si="4"/>
        <v>0</v>
      </c>
      <c r="AQ61" s="155">
        <f t="shared" si="1"/>
        <v>100</v>
      </c>
      <c r="AR61" s="29" t="s">
        <v>74</v>
      </c>
      <c r="AS61" s="156" t="s">
        <v>239</v>
      </c>
      <c r="AT61" s="93"/>
    </row>
    <row r="62" ht="38.25" customHeight="1" spans="1:44">
      <c r="A62" s="21"/>
      <c r="B62" s="21"/>
      <c r="C62" s="21"/>
      <c r="D62" s="21"/>
      <c r="E62" s="22" t="s">
        <v>240</v>
      </c>
      <c r="F62" s="21"/>
      <c r="G62" s="21"/>
      <c r="H62" s="21"/>
      <c r="I62" s="26"/>
      <c r="J62" s="34" t="s">
        <v>107</v>
      </c>
      <c r="K62" s="26">
        <v>30</v>
      </c>
      <c r="L62" s="22" t="s">
        <v>241</v>
      </c>
      <c r="M62" s="26">
        <v>1</v>
      </c>
      <c r="N62" s="34" t="s">
        <v>109</v>
      </c>
      <c r="O62" s="35" t="s">
        <v>25</v>
      </c>
      <c r="P62" s="26" t="s">
        <v>70</v>
      </c>
      <c r="Q62" s="34" t="s">
        <v>242</v>
      </c>
      <c r="R62" s="53">
        <v>100</v>
      </c>
      <c r="S62" s="51" t="s">
        <v>243</v>
      </c>
      <c r="T62" s="27" t="s">
        <v>244</v>
      </c>
      <c r="U62" s="20">
        <v>43332</v>
      </c>
      <c r="V62" s="34"/>
      <c r="W62" s="21"/>
      <c r="X62" s="21"/>
      <c r="Y62" s="140"/>
      <c r="Z62" s="140"/>
      <c r="AA62" s="26"/>
      <c r="AB62" s="26"/>
      <c r="AC62" s="26"/>
      <c r="AD62" s="26">
        <f t="shared" si="2"/>
        <v>0</v>
      </c>
      <c r="AE62" s="66"/>
      <c r="AF62" s="66"/>
      <c r="AG62" s="66"/>
      <c r="AH62" s="66"/>
      <c r="AI62" s="36"/>
      <c r="AJ62" s="36"/>
      <c r="AK62" s="36"/>
      <c r="AL62" s="7">
        <f t="shared" si="0"/>
        <v>0</v>
      </c>
      <c r="AM62" s="148"/>
      <c r="AN62" s="36"/>
      <c r="AO62" s="26">
        <f t="shared" si="3"/>
        <v>0</v>
      </c>
      <c r="AP62" s="26">
        <f t="shared" si="4"/>
        <v>0</v>
      </c>
      <c r="AQ62" s="71">
        <f t="shared" si="1"/>
        <v>100</v>
      </c>
      <c r="AR62" s="21"/>
    </row>
    <row r="63" customHeight="1" spans="1:45">
      <c r="A63" s="21"/>
      <c r="B63" s="21"/>
      <c r="C63" s="21"/>
      <c r="D63" s="21"/>
      <c r="E63" s="22" t="s">
        <v>224</v>
      </c>
      <c r="F63" s="21"/>
      <c r="G63" s="21"/>
      <c r="H63" s="21"/>
      <c r="I63" s="26"/>
      <c r="J63" s="115" t="s">
        <v>107</v>
      </c>
      <c r="K63" s="26">
        <v>31</v>
      </c>
      <c r="L63" s="115" t="s">
        <v>245</v>
      </c>
      <c r="M63" s="26">
        <v>1</v>
      </c>
      <c r="N63" s="34" t="s">
        <v>109</v>
      </c>
      <c r="O63" s="35" t="s">
        <v>25</v>
      </c>
      <c r="P63" s="26" t="s">
        <v>70</v>
      </c>
      <c r="Q63" s="34" t="s">
        <v>246</v>
      </c>
      <c r="R63" s="53">
        <v>80</v>
      </c>
      <c r="S63" s="51" t="s">
        <v>149</v>
      </c>
      <c r="T63" s="20"/>
      <c r="U63" s="20">
        <v>43332</v>
      </c>
      <c r="V63" s="34"/>
      <c r="W63" s="21"/>
      <c r="X63" s="21"/>
      <c r="Y63" s="140"/>
      <c r="Z63" s="140"/>
      <c r="AA63" s="26"/>
      <c r="AB63" s="36">
        <v>40</v>
      </c>
      <c r="AC63" s="26"/>
      <c r="AD63" s="26">
        <f t="shared" si="2"/>
        <v>40</v>
      </c>
      <c r="AE63" s="66">
        <v>10</v>
      </c>
      <c r="AF63" s="66"/>
      <c r="AG63" s="66"/>
      <c r="AH63" s="66"/>
      <c r="AI63" s="36"/>
      <c r="AJ63" s="36"/>
      <c r="AK63" s="36"/>
      <c r="AL63" s="7">
        <f t="shared" si="0"/>
        <v>50</v>
      </c>
      <c r="AM63" s="148"/>
      <c r="AN63" s="36"/>
      <c r="AO63" s="26">
        <f t="shared" si="3"/>
        <v>10</v>
      </c>
      <c r="AP63" s="26">
        <f t="shared" si="4"/>
        <v>50</v>
      </c>
      <c r="AQ63" s="71">
        <f t="shared" si="1"/>
        <v>30</v>
      </c>
      <c r="AR63" s="21" t="s">
        <v>74</v>
      </c>
      <c r="AS63" s="13" t="s">
        <v>247</v>
      </c>
    </row>
    <row r="64" customHeight="1" spans="1:45">
      <c r="A64" s="21"/>
      <c r="B64" s="21"/>
      <c r="C64" s="21"/>
      <c r="D64" s="21"/>
      <c r="E64" s="22" t="s">
        <v>224</v>
      </c>
      <c r="F64" s="21"/>
      <c r="G64" s="21"/>
      <c r="H64" s="21"/>
      <c r="I64" s="26"/>
      <c r="J64" s="117"/>
      <c r="K64" s="26">
        <v>31</v>
      </c>
      <c r="L64" s="117"/>
      <c r="M64" s="26">
        <v>1</v>
      </c>
      <c r="N64" s="34" t="s">
        <v>109</v>
      </c>
      <c r="O64" s="35" t="s">
        <v>25</v>
      </c>
      <c r="P64" s="26" t="s">
        <v>70</v>
      </c>
      <c r="Q64" s="34" t="s">
        <v>248</v>
      </c>
      <c r="R64" s="53">
        <v>40</v>
      </c>
      <c r="S64" s="51" t="s">
        <v>149</v>
      </c>
      <c r="T64" s="20"/>
      <c r="U64" s="20">
        <v>43332</v>
      </c>
      <c r="V64" s="34"/>
      <c r="W64" s="21"/>
      <c r="X64" s="21"/>
      <c r="Y64" s="140"/>
      <c r="Z64" s="140"/>
      <c r="AA64" s="26"/>
      <c r="AB64" s="36">
        <v>20</v>
      </c>
      <c r="AC64" s="26"/>
      <c r="AD64" s="26">
        <f t="shared" si="2"/>
        <v>20</v>
      </c>
      <c r="AE64" s="66">
        <v>10</v>
      </c>
      <c r="AF64" s="66"/>
      <c r="AG64" s="66"/>
      <c r="AH64" s="66"/>
      <c r="AI64" s="36"/>
      <c r="AJ64" s="36"/>
      <c r="AK64" s="36"/>
      <c r="AL64" s="7">
        <f t="shared" si="0"/>
        <v>30</v>
      </c>
      <c r="AM64" s="148"/>
      <c r="AN64" s="36"/>
      <c r="AO64" s="26">
        <f t="shared" si="3"/>
        <v>10</v>
      </c>
      <c r="AP64" s="26">
        <f t="shared" si="4"/>
        <v>30</v>
      </c>
      <c r="AQ64" s="71">
        <f t="shared" si="1"/>
        <v>10</v>
      </c>
      <c r="AR64" s="21" t="s">
        <v>74</v>
      </c>
      <c r="AS64" s="13" t="s">
        <v>249</v>
      </c>
    </row>
    <row r="65" customHeight="1" spans="1:44">
      <c r="A65" s="21"/>
      <c r="B65" s="21"/>
      <c r="C65" s="21"/>
      <c r="D65" s="21"/>
      <c r="E65" s="22" t="s">
        <v>224</v>
      </c>
      <c r="F65" s="21"/>
      <c r="G65" s="21"/>
      <c r="H65" s="20"/>
      <c r="I65" s="26"/>
      <c r="J65" s="117"/>
      <c r="K65" s="26">
        <v>31</v>
      </c>
      <c r="L65" s="117"/>
      <c r="M65" s="26">
        <v>1</v>
      </c>
      <c r="N65" s="34" t="s">
        <v>109</v>
      </c>
      <c r="O65" s="35" t="s">
        <v>25</v>
      </c>
      <c r="P65" s="26" t="s">
        <v>70</v>
      </c>
      <c r="Q65" s="34" t="s">
        <v>250</v>
      </c>
      <c r="R65" s="53">
        <v>30</v>
      </c>
      <c r="S65" s="51" t="s">
        <v>149</v>
      </c>
      <c r="T65" s="20"/>
      <c r="U65" s="20">
        <v>43332</v>
      </c>
      <c r="V65" s="34"/>
      <c r="W65" s="21"/>
      <c r="X65" s="21"/>
      <c r="Y65" s="140"/>
      <c r="Z65" s="140"/>
      <c r="AA65" s="26"/>
      <c r="AB65" s="26"/>
      <c r="AC65" s="26"/>
      <c r="AD65" s="26">
        <f t="shared" si="2"/>
        <v>0</v>
      </c>
      <c r="AE65" s="66">
        <v>30</v>
      </c>
      <c r="AF65" s="66"/>
      <c r="AG65" s="66"/>
      <c r="AH65" s="66"/>
      <c r="AI65" s="36"/>
      <c r="AJ65" s="36"/>
      <c r="AK65" s="36"/>
      <c r="AL65" s="7">
        <f t="shared" si="0"/>
        <v>30</v>
      </c>
      <c r="AM65" s="148"/>
      <c r="AN65" s="36"/>
      <c r="AO65" s="26">
        <f t="shared" si="3"/>
        <v>30</v>
      </c>
      <c r="AP65" s="26">
        <f t="shared" si="4"/>
        <v>30</v>
      </c>
      <c r="AQ65" s="71">
        <f t="shared" si="1"/>
        <v>0</v>
      </c>
      <c r="AR65" s="21" t="s">
        <v>74</v>
      </c>
    </row>
    <row r="66" customHeight="1" spans="1:44">
      <c r="A66" s="21"/>
      <c r="B66" s="21"/>
      <c r="C66" s="21"/>
      <c r="D66" s="21"/>
      <c r="E66" s="22" t="s">
        <v>224</v>
      </c>
      <c r="F66" s="21"/>
      <c r="G66" s="21"/>
      <c r="H66" s="21"/>
      <c r="I66" s="26"/>
      <c r="J66" s="117"/>
      <c r="K66" s="26">
        <v>31</v>
      </c>
      <c r="L66" s="117"/>
      <c r="M66" s="26">
        <v>1</v>
      </c>
      <c r="N66" s="34" t="s">
        <v>109</v>
      </c>
      <c r="O66" s="35" t="s">
        <v>25</v>
      </c>
      <c r="P66" s="26" t="s">
        <v>70</v>
      </c>
      <c r="Q66" s="34" t="s">
        <v>251</v>
      </c>
      <c r="R66" s="53">
        <v>49</v>
      </c>
      <c r="S66" s="51" t="s">
        <v>149</v>
      </c>
      <c r="T66" s="20"/>
      <c r="U66" s="20">
        <v>43332</v>
      </c>
      <c r="V66" s="34"/>
      <c r="W66" s="21"/>
      <c r="X66" s="21"/>
      <c r="Y66" s="140"/>
      <c r="Z66" s="140"/>
      <c r="AA66" s="26"/>
      <c r="AB66" s="26"/>
      <c r="AC66" s="26"/>
      <c r="AD66" s="26">
        <f t="shared" si="2"/>
        <v>0</v>
      </c>
      <c r="AE66" s="66">
        <v>49</v>
      </c>
      <c r="AF66" s="66"/>
      <c r="AG66" s="66"/>
      <c r="AH66" s="66"/>
      <c r="AI66" s="36"/>
      <c r="AJ66" s="36"/>
      <c r="AK66" s="36"/>
      <c r="AL66" s="7">
        <f t="shared" si="0"/>
        <v>49</v>
      </c>
      <c r="AM66" s="148"/>
      <c r="AN66" s="36"/>
      <c r="AO66" s="26">
        <f t="shared" si="3"/>
        <v>49</v>
      </c>
      <c r="AP66" s="26">
        <f t="shared" si="4"/>
        <v>49</v>
      </c>
      <c r="AQ66" s="71">
        <f t="shared" si="1"/>
        <v>0</v>
      </c>
      <c r="AR66" s="21" t="s">
        <v>74</v>
      </c>
    </row>
    <row r="67" customHeight="1" spans="1:44">
      <c r="A67" s="21"/>
      <c r="B67" s="21"/>
      <c r="C67" s="21"/>
      <c r="D67" s="21"/>
      <c r="E67" s="22" t="s">
        <v>224</v>
      </c>
      <c r="F67" s="21"/>
      <c r="G67" s="21"/>
      <c r="H67" s="21"/>
      <c r="I67" s="26"/>
      <c r="J67" s="117"/>
      <c r="K67" s="26">
        <v>31</v>
      </c>
      <c r="L67" s="117"/>
      <c r="M67" s="26">
        <v>1</v>
      </c>
      <c r="N67" s="34" t="s">
        <v>109</v>
      </c>
      <c r="O67" s="35" t="s">
        <v>25</v>
      </c>
      <c r="P67" s="26" t="s">
        <v>70</v>
      </c>
      <c r="Q67" s="34" t="s">
        <v>252</v>
      </c>
      <c r="R67" s="53">
        <v>65</v>
      </c>
      <c r="S67" s="51" t="s">
        <v>149</v>
      </c>
      <c r="T67" s="20"/>
      <c r="U67" s="20">
        <v>43332</v>
      </c>
      <c r="V67" s="34"/>
      <c r="W67" s="21"/>
      <c r="X67" s="21"/>
      <c r="Y67" s="140"/>
      <c r="Z67" s="140"/>
      <c r="AA67" s="26"/>
      <c r="AB67" s="26"/>
      <c r="AC67" s="26"/>
      <c r="AD67" s="26">
        <f t="shared" ref="AD67:AD71" si="5">SUM(AB67:AC67)</f>
        <v>0</v>
      </c>
      <c r="AE67" s="66"/>
      <c r="AF67" s="66"/>
      <c r="AG67" s="66"/>
      <c r="AH67" s="66"/>
      <c r="AI67" s="36"/>
      <c r="AJ67" s="36"/>
      <c r="AK67" s="36"/>
      <c r="AL67" s="7">
        <f t="shared" ref="AL67:AL130" si="6">AB67+AC67+AE67+AF67+AG67+AI67+AJ67+AK67</f>
        <v>0</v>
      </c>
      <c r="AM67" s="148"/>
      <c r="AN67" s="36"/>
      <c r="AO67" s="26">
        <f t="shared" si="3"/>
        <v>0</v>
      </c>
      <c r="AP67" s="26">
        <f t="shared" si="4"/>
        <v>0</v>
      </c>
      <c r="AQ67" s="71">
        <f t="shared" ref="AQ67:AQ71" si="7">R67-AP67</f>
        <v>65</v>
      </c>
      <c r="AR67" s="21"/>
    </row>
    <row r="68" customHeight="1" spans="1:45">
      <c r="A68" s="21"/>
      <c r="B68" s="21"/>
      <c r="C68" s="21"/>
      <c r="D68" s="21"/>
      <c r="E68" s="22" t="s">
        <v>224</v>
      </c>
      <c r="F68" s="21"/>
      <c r="G68" s="21"/>
      <c r="H68" s="21"/>
      <c r="I68" s="26"/>
      <c r="J68" s="116"/>
      <c r="K68" s="26">
        <v>31</v>
      </c>
      <c r="L68" s="116"/>
      <c r="M68" s="26">
        <v>1</v>
      </c>
      <c r="N68" s="34" t="s">
        <v>109</v>
      </c>
      <c r="O68" s="35" t="s">
        <v>25</v>
      </c>
      <c r="P68" s="26" t="s">
        <v>70</v>
      </c>
      <c r="Q68" s="34" t="s">
        <v>253</v>
      </c>
      <c r="R68" s="53">
        <v>82</v>
      </c>
      <c r="S68" s="51" t="s">
        <v>149</v>
      </c>
      <c r="T68" s="20"/>
      <c r="U68" s="20">
        <v>43332</v>
      </c>
      <c r="V68" s="34"/>
      <c r="W68" s="21"/>
      <c r="X68" s="21"/>
      <c r="Y68" s="140"/>
      <c r="Z68" s="140"/>
      <c r="AA68" s="26"/>
      <c r="AB68" s="26"/>
      <c r="AC68" s="26"/>
      <c r="AD68" s="26">
        <f t="shared" si="5"/>
        <v>0</v>
      </c>
      <c r="AE68" s="66">
        <v>24.0445</v>
      </c>
      <c r="AF68" s="66"/>
      <c r="AG68" s="66"/>
      <c r="AH68" s="66"/>
      <c r="AI68" s="36"/>
      <c r="AJ68" s="36"/>
      <c r="AK68" s="36"/>
      <c r="AL68" s="7">
        <f t="shared" si="6"/>
        <v>24.0445</v>
      </c>
      <c r="AM68" s="148"/>
      <c r="AN68" s="36"/>
      <c r="AO68" s="26">
        <f t="shared" ref="AO68:AO74" si="8">SUM(AE68)</f>
        <v>24.0445</v>
      </c>
      <c r="AP68" s="26">
        <f t="shared" ref="AP68:AP69" si="9">AD68+AO68</f>
        <v>24.0445</v>
      </c>
      <c r="AQ68" s="71">
        <f t="shared" si="7"/>
        <v>57.9555</v>
      </c>
      <c r="AR68" s="21" t="s">
        <v>74</v>
      </c>
      <c r="AS68" s="156" t="s">
        <v>111</v>
      </c>
    </row>
    <row r="69" customHeight="1" spans="1:44">
      <c r="A69" s="21"/>
      <c r="B69" s="21"/>
      <c r="C69" s="21"/>
      <c r="D69" s="21"/>
      <c r="E69" s="22" t="s">
        <v>224</v>
      </c>
      <c r="F69" s="21"/>
      <c r="G69" s="21"/>
      <c r="H69" s="21"/>
      <c r="I69" s="26"/>
      <c r="J69" s="34" t="s">
        <v>254</v>
      </c>
      <c r="K69" s="26">
        <v>32</v>
      </c>
      <c r="L69" s="34" t="s">
        <v>255</v>
      </c>
      <c r="M69" s="26">
        <v>1</v>
      </c>
      <c r="N69" s="34" t="s">
        <v>25</v>
      </c>
      <c r="O69" s="35" t="s">
        <v>25</v>
      </c>
      <c r="P69" s="26"/>
      <c r="Q69" s="34" t="s">
        <v>256</v>
      </c>
      <c r="R69" s="53">
        <v>50.4</v>
      </c>
      <c r="S69" s="51"/>
      <c r="T69" s="20"/>
      <c r="U69" s="20"/>
      <c r="V69" s="34"/>
      <c r="W69" s="21"/>
      <c r="X69" s="21"/>
      <c r="Y69" s="140"/>
      <c r="Z69" s="140"/>
      <c r="AA69" s="26"/>
      <c r="AB69" s="36">
        <v>20.16</v>
      </c>
      <c r="AC69" s="36">
        <v>25.2</v>
      </c>
      <c r="AD69" s="26">
        <f t="shared" si="5"/>
        <v>45.36</v>
      </c>
      <c r="AE69" s="66"/>
      <c r="AF69" s="66"/>
      <c r="AG69" s="66"/>
      <c r="AH69" s="66"/>
      <c r="AI69" s="36"/>
      <c r="AJ69" s="36"/>
      <c r="AK69" s="36"/>
      <c r="AL69" s="7">
        <f t="shared" si="6"/>
        <v>45.36</v>
      </c>
      <c r="AM69" s="148"/>
      <c r="AN69" s="36"/>
      <c r="AO69" s="26">
        <f t="shared" si="8"/>
        <v>0</v>
      </c>
      <c r="AP69" s="26">
        <f t="shared" si="9"/>
        <v>45.36</v>
      </c>
      <c r="AQ69" s="71">
        <f t="shared" si="7"/>
        <v>5.04</v>
      </c>
      <c r="AR69" s="21"/>
    </row>
    <row r="70" ht="59.25" customHeight="1" spans="1:44">
      <c r="A70" s="21"/>
      <c r="B70" s="21"/>
      <c r="C70" s="21"/>
      <c r="D70" s="21"/>
      <c r="E70" s="22" t="s">
        <v>224</v>
      </c>
      <c r="F70" s="21"/>
      <c r="G70" s="21"/>
      <c r="H70" s="21"/>
      <c r="I70" s="26"/>
      <c r="J70" s="34" t="s">
        <v>107</v>
      </c>
      <c r="K70" s="26">
        <v>33</v>
      </c>
      <c r="L70" s="34" t="s">
        <v>257</v>
      </c>
      <c r="M70" s="26">
        <v>1</v>
      </c>
      <c r="N70" s="34" t="s">
        <v>258</v>
      </c>
      <c r="O70" s="35" t="s">
        <v>25</v>
      </c>
      <c r="P70" s="26" t="s">
        <v>86</v>
      </c>
      <c r="Q70" s="34" t="s">
        <v>259</v>
      </c>
      <c r="R70" s="53">
        <v>50</v>
      </c>
      <c r="S70" s="51" t="s">
        <v>231</v>
      </c>
      <c r="T70" s="20">
        <v>43465</v>
      </c>
      <c r="U70" s="20">
        <v>43364</v>
      </c>
      <c r="V70" s="34" t="s">
        <v>260</v>
      </c>
      <c r="W70" s="21">
        <v>13795669770</v>
      </c>
      <c r="X70" s="21"/>
      <c r="Y70" s="140"/>
      <c r="Z70" s="140"/>
      <c r="AA70" s="26"/>
      <c r="AC70" s="26"/>
      <c r="AD70" s="26">
        <f t="shared" si="5"/>
        <v>0</v>
      </c>
      <c r="AE70" s="66">
        <v>25</v>
      </c>
      <c r="AF70" s="66"/>
      <c r="AG70" s="66"/>
      <c r="AH70" s="66">
        <f>SUBTOTAL(9,AE70:AG70)</f>
        <v>25</v>
      </c>
      <c r="AI70" s="36">
        <v>21.6726</v>
      </c>
      <c r="AJ70" s="36"/>
      <c r="AK70" s="36"/>
      <c r="AL70" s="7">
        <f t="shared" si="6"/>
        <v>46.6726</v>
      </c>
      <c r="AM70" s="148"/>
      <c r="AN70" s="36"/>
      <c r="AO70" s="26">
        <f>SUBTOTAL(9,AI70:AJ70)</f>
        <v>21.6726</v>
      </c>
      <c r="AP70" s="26">
        <f>AH70+AO70</f>
        <v>46.6726</v>
      </c>
      <c r="AQ70" s="71">
        <f t="shared" si="7"/>
        <v>3.3274</v>
      </c>
      <c r="AR70" s="21" t="s">
        <v>100</v>
      </c>
    </row>
    <row r="71" customHeight="1" spans="1:45">
      <c r="A71" s="21"/>
      <c r="B71" s="21"/>
      <c r="C71" s="21"/>
      <c r="D71" s="21"/>
      <c r="E71" s="22" t="s">
        <v>224</v>
      </c>
      <c r="F71" s="21"/>
      <c r="G71" s="21"/>
      <c r="H71" s="21"/>
      <c r="I71" s="26"/>
      <c r="J71" s="115" t="s">
        <v>107</v>
      </c>
      <c r="K71" s="40">
        <v>34</v>
      </c>
      <c r="L71" s="115" t="s">
        <v>261</v>
      </c>
      <c r="M71" s="26">
        <v>1</v>
      </c>
      <c r="N71" s="34" t="s">
        <v>262</v>
      </c>
      <c r="O71" s="35" t="s">
        <v>25</v>
      </c>
      <c r="P71" s="26" t="s">
        <v>86</v>
      </c>
      <c r="Q71" s="34" t="s">
        <v>263</v>
      </c>
      <c r="R71" s="53">
        <v>48</v>
      </c>
      <c r="S71" s="51" t="s">
        <v>264</v>
      </c>
      <c r="T71" s="20">
        <v>43465</v>
      </c>
      <c r="U71" s="20">
        <v>43364</v>
      </c>
      <c r="V71" s="115" t="s">
        <v>265</v>
      </c>
      <c r="W71" s="40">
        <v>15881562374</v>
      </c>
      <c r="X71" s="21"/>
      <c r="Y71" s="140"/>
      <c r="Z71" s="140"/>
      <c r="AA71" s="26"/>
      <c r="AB71" s="26"/>
      <c r="AC71" s="26"/>
      <c r="AD71" s="26">
        <f t="shared" si="5"/>
        <v>0</v>
      </c>
      <c r="AE71" s="66">
        <v>33.6</v>
      </c>
      <c r="AF71" s="66"/>
      <c r="AG71" s="66"/>
      <c r="AH71" s="66"/>
      <c r="AI71" s="36">
        <v>12.75562</v>
      </c>
      <c r="AJ71" s="36"/>
      <c r="AK71" s="36"/>
      <c r="AL71" s="7">
        <f t="shared" si="6"/>
        <v>46.35562</v>
      </c>
      <c r="AM71" s="148"/>
      <c r="AN71" s="36"/>
      <c r="AO71" s="26">
        <f>SUBTOTAL(9,AI71:AJ71)</f>
        <v>12.75562</v>
      </c>
      <c r="AP71" s="26">
        <f>AE71+AH71+AO71</f>
        <v>46.35562</v>
      </c>
      <c r="AQ71" s="197">
        <f t="shared" si="7"/>
        <v>1.64438</v>
      </c>
      <c r="AR71" s="21" t="s">
        <v>100</v>
      </c>
      <c r="AS71" s="13" t="s">
        <v>266</v>
      </c>
    </row>
    <row r="72" customHeight="1" spans="1:44">
      <c r="A72" s="21"/>
      <c r="B72" s="21"/>
      <c r="C72" s="21"/>
      <c r="D72" s="21"/>
      <c r="E72" s="22" t="s">
        <v>224</v>
      </c>
      <c r="F72" s="21"/>
      <c r="G72" s="21"/>
      <c r="H72" s="21"/>
      <c r="I72" s="26"/>
      <c r="J72" s="116"/>
      <c r="K72" s="42"/>
      <c r="L72" s="116"/>
      <c r="M72" s="26">
        <v>1</v>
      </c>
      <c r="N72" s="34" t="s">
        <v>262</v>
      </c>
      <c r="O72" s="35" t="s">
        <v>25</v>
      </c>
      <c r="P72" s="26" t="s">
        <v>86</v>
      </c>
      <c r="Q72" s="115" t="s">
        <v>267</v>
      </c>
      <c r="R72" s="185">
        <v>5</v>
      </c>
      <c r="S72" s="51" t="s">
        <v>268</v>
      </c>
      <c r="T72" s="20">
        <v>43465</v>
      </c>
      <c r="U72" s="20">
        <v>43364</v>
      </c>
      <c r="V72" s="116"/>
      <c r="W72" s="42"/>
      <c r="X72" s="21"/>
      <c r="Y72" s="140"/>
      <c r="Z72" s="140"/>
      <c r="AA72" s="26"/>
      <c r="AB72" s="26"/>
      <c r="AC72" s="26"/>
      <c r="AD72" s="26">
        <f t="shared" ref="AD72:AD75" si="10">SUM(AB72:AC72)</f>
        <v>0</v>
      </c>
      <c r="AE72" s="66">
        <v>4.96</v>
      </c>
      <c r="AF72" s="66"/>
      <c r="AG72" s="66"/>
      <c r="AH72" s="66"/>
      <c r="AI72" s="36"/>
      <c r="AJ72" s="36"/>
      <c r="AK72" s="36"/>
      <c r="AL72" s="7">
        <f t="shared" si="6"/>
        <v>4.96</v>
      </c>
      <c r="AM72" s="148"/>
      <c r="AN72" s="36"/>
      <c r="AO72" s="26">
        <f t="shared" si="8"/>
        <v>4.96</v>
      </c>
      <c r="AP72" s="26">
        <f t="shared" ref="AP72:AP75" si="11">AD72+AO72</f>
        <v>4.96</v>
      </c>
      <c r="AQ72" s="71">
        <f t="shared" ref="AQ72:AQ82" si="12">R72-AP72</f>
        <v>0.04</v>
      </c>
      <c r="AR72" s="21" t="s">
        <v>74</v>
      </c>
    </row>
    <row r="73" ht="54.95" customHeight="1" spans="1:44">
      <c r="A73" s="21"/>
      <c r="B73" s="21"/>
      <c r="C73" s="21"/>
      <c r="D73" s="21"/>
      <c r="E73" s="22" t="s">
        <v>269</v>
      </c>
      <c r="F73" s="21"/>
      <c r="G73" s="21"/>
      <c r="H73" s="21"/>
      <c r="I73" s="26"/>
      <c r="J73" s="115" t="s">
        <v>107</v>
      </c>
      <c r="K73" s="26">
        <v>35</v>
      </c>
      <c r="L73" s="34" t="s">
        <v>270</v>
      </c>
      <c r="M73" s="26">
        <v>1</v>
      </c>
      <c r="N73" s="34" t="s">
        <v>271</v>
      </c>
      <c r="O73" s="35" t="s">
        <v>25</v>
      </c>
      <c r="P73" s="26" t="s">
        <v>70</v>
      </c>
      <c r="Q73" s="102" t="s">
        <v>272</v>
      </c>
      <c r="R73" s="133">
        <v>30</v>
      </c>
      <c r="S73" s="51" t="s">
        <v>268</v>
      </c>
      <c r="T73" s="20">
        <v>43809</v>
      </c>
      <c r="U73" s="20">
        <v>43405</v>
      </c>
      <c r="V73" s="34"/>
      <c r="W73" s="21"/>
      <c r="X73" s="21"/>
      <c r="Y73" s="140"/>
      <c r="Z73" s="140"/>
      <c r="AA73" s="26"/>
      <c r="AB73" s="26"/>
      <c r="AC73" s="26"/>
      <c r="AD73" s="26">
        <f t="shared" si="10"/>
        <v>0</v>
      </c>
      <c r="AE73" s="66"/>
      <c r="AF73" s="66"/>
      <c r="AG73" s="66"/>
      <c r="AH73" s="66"/>
      <c r="AI73" s="36"/>
      <c r="AJ73" s="36"/>
      <c r="AK73" s="36"/>
      <c r="AL73" s="7">
        <f t="shared" si="6"/>
        <v>0</v>
      </c>
      <c r="AM73" s="148"/>
      <c r="AN73" s="36"/>
      <c r="AO73" s="26">
        <f t="shared" si="8"/>
        <v>0</v>
      </c>
      <c r="AP73" s="26">
        <f t="shared" si="11"/>
        <v>0</v>
      </c>
      <c r="AQ73" s="71">
        <f t="shared" si="12"/>
        <v>30</v>
      </c>
      <c r="AR73" s="21"/>
    </row>
    <row r="74" ht="36.95" customHeight="1" spans="1:44">
      <c r="A74" s="21"/>
      <c r="B74" s="21"/>
      <c r="C74" s="21"/>
      <c r="D74" s="21"/>
      <c r="E74" s="22" t="s">
        <v>269</v>
      </c>
      <c r="F74" s="21"/>
      <c r="G74" s="21"/>
      <c r="H74" s="21"/>
      <c r="I74" s="26"/>
      <c r="J74" s="117"/>
      <c r="K74" s="26">
        <v>35</v>
      </c>
      <c r="L74" s="34"/>
      <c r="M74" s="26">
        <v>1</v>
      </c>
      <c r="N74" s="34" t="s">
        <v>271</v>
      </c>
      <c r="O74" s="35" t="s">
        <v>25</v>
      </c>
      <c r="P74" s="26" t="s">
        <v>70</v>
      </c>
      <c r="Q74" s="102" t="s">
        <v>273</v>
      </c>
      <c r="R74" s="133">
        <v>20</v>
      </c>
      <c r="S74" s="51" t="s">
        <v>274</v>
      </c>
      <c r="T74" s="20">
        <v>43809</v>
      </c>
      <c r="U74" s="20">
        <v>43405</v>
      </c>
      <c r="V74" s="34"/>
      <c r="W74" s="21"/>
      <c r="X74" s="21"/>
      <c r="Y74" s="140"/>
      <c r="Z74" s="140"/>
      <c r="AA74" s="26"/>
      <c r="AB74" s="26"/>
      <c r="AC74" s="26"/>
      <c r="AD74" s="26">
        <f t="shared" si="10"/>
        <v>0</v>
      </c>
      <c r="AE74" s="66"/>
      <c r="AF74" s="66"/>
      <c r="AG74" s="66"/>
      <c r="AH74" s="66"/>
      <c r="AI74" s="36"/>
      <c r="AJ74" s="36"/>
      <c r="AK74" s="36"/>
      <c r="AL74" s="7">
        <f t="shared" si="6"/>
        <v>0</v>
      </c>
      <c r="AM74" s="148"/>
      <c r="AN74" s="36"/>
      <c r="AO74" s="26">
        <f t="shared" si="8"/>
        <v>0</v>
      </c>
      <c r="AP74" s="26">
        <f t="shared" si="11"/>
        <v>0</v>
      </c>
      <c r="AQ74" s="71">
        <f t="shared" si="12"/>
        <v>20</v>
      </c>
      <c r="AR74" s="21"/>
    </row>
    <row r="75" ht="42" customHeight="1" spans="1:45">
      <c r="A75" s="21"/>
      <c r="B75" s="21"/>
      <c r="C75" s="21"/>
      <c r="D75" s="21"/>
      <c r="E75" s="22" t="s">
        <v>269</v>
      </c>
      <c r="F75" s="21"/>
      <c r="G75" s="21"/>
      <c r="H75" s="21"/>
      <c r="I75" s="26"/>
      <c r="J75" s="116"/>
      <c r="K75" s="26">
        <v>35</v>
      </c>
      <c r="L75" s="34"/>
      <c r="M75" s="26">
        <v>1</v>
      </c>
      <c r="N75" s="34" t="s">
        <v>271</v>
      </c>
      <c r="O75" s="35" t="s">
        <v>25</v>
      </c>
      <c r="P75" s="26" t="s">
        <v>70</v>
      </c>
      <c r="Q75" s="186" t="s">
        <v>275</v>
      </c>
      <c r="R75" s="133">
        <v>50</v>
      </c>
      <c r="S75" s="51" t="s">
        <v>274</v>
      </c>
      <c r="T75" s="20">
        <v>43809</v>
      </c>
      <c r="U75" s="20">
        <v>43405</v>
      </c>
      <c r="V75" s="34"/>
      <c r="W75" s="21"/>
      <c r="X75" s="21"/>
      <c r="Y75" s="140"/>
      <c r="Z75" s="140"/>
      <c r="AA75" s="26"/>
      <c r="AB75" s="26"/>
      <c r="AC75" s="26"/>
      <c r="AD75" s="26">
        <f t="shared" si="10"/>
        <v>0</v>
      </c>
      <c r="AE75" s="66">
        <v>20</v>
      </c>
      <c r="AF75" s="66">
        <v>4.405</v>
      </c>
      <c r="AG75" s="66">
        <v>16.715983</v>
      </c>
      <c r="AH75" s="66"/>
      <c r="AI75" s="36"/>
      <c r="AJ75" s="36"/>
      <c r="AK75" s="36"/>
      <c r="AL75" s="7">
        <f t="shared" si="6"/>
        <v>41.120983</v>
      </c>
      <c r="AM75" s="148"/>
      <c r="AN75" s="36"/>
      <c r="AO75" s="26">
        <f>SUM(AE75:AG75)</f>
        <v>41.120983</v>
      </c>
      <c r="AP75" s="26">
        <f t="shared" si="11"/>
        <v>41.120983</v>
      </c>
      <c r="AQ75" s="71">
        <f t="shared" si="12"/>
        <v>8.879017</v>
      </c>
      <c r="AR75" s="21" t="s">
        <v>74</v>
      </c>
      <c r="AS75" s="156" t="s">
        <v>111</v>
      </c>
    </row>
    <row r="76" customHeight="1" spans="1:44">
      <c r="A76" s="21"/>
      <c r="B76" s="21"/>
      <c r="C76" s="21"/>
      <c r="D76" s="21"/>
      <c r="E76" s="22" t="s">
        <v>269</v>
      </c>
      <c r="F76" s="21"/>
      <c r="G76" s="21"/>
      <c r="H76" s="21"/>
      <c r="I76" s="26"/>
      <c r="J76" s="34" t="s">
        <v>107</v>
      </c>
      <c r="K76" s="26">
        <v>36</v>
      </c>
      <c r="L76" s="34" t="s">
        <v>276</v>
      </c>
      <c r="M76" s="26">
        <v>1</v>
      </c>
      <c r="N76" s="34" t="s">
        <v>277</v>
      </c>
      <c r="O76" s="35" t="s">
        <v>25</v>
      </c>
      <c r="P76" s="26" t="s">
        <v>144</v>
      </c>
      <c r="Q76" s="34" t="s">
        <v>278</v>
      </c>
      <c r="R76" s="53">
        <v>320</v>
      </c>
      <c r="S76" s="51" t="s">
        <v>279</v>
      </c>
      <c r="T76" s="20">
        <v>43585</v>
      </c>
      <c r="U76" s="20">
        <v>43390</v>
      </c>
      <c r="V76" s="34"/>
      <c r="W76" s="21">
        <v>18728983122</v>
      </c>
      <c r="X76" s="21"/>
      <c r="Y76" s="140"/>
      <c r="Z76" s="140"/>
      <c r="AA76" s="26"/>
      <c r="AB76" s="26"/>
      <c r="AC76" s="26"/>
      <c r="AD76" s="26">
        <f t="shared" ref="AD76:AD86" si="13">SUM(AB76:AC76)</f>
        <v>0</v>
      </c>
      <c r="AE76" s="66">
        <v>155</v>
      </c>
      <c r="AF76" s="66"/>
      <c r="AG76" s="66"/>
      <c r="AH76" s="66"/>
      <c r="AI76" s="36"/>
      <c r="AJ76" s="36"/>
      <c r="AK76" s="36"/>
      <c r="AL76" s="7">
        <f t="shared" si="6"/>
        <v>155</v>
      </c>
      <c r="AM76" s="148"/>
      <c r="AN76" s="36"/>
      <c r="AO76" s="26">
        <f t="shared" ref="AO76:AO84" si="14">SUM(AE76)</f>
        <v>155</v>
      </c>
      <c r="AP76" s="26">
        <f t="shared" ref="AP76:AP82" si="15">AD76+AO76</f>
        <v>155</v>
      </c>
      <c r="AQ76" s="71">
        <f t="shared" si="12"/>
        <v>165</v>
      </c>
      <c r="AR76" s="21"/>
    </row>
    <row r="77" customHeight="1" spans="1:44">
      <c r="A77" s="21"/>
      <c r="B77" s="21"/>
      <c r="C77" s="21"/>
      <c r="D77" s="21"/>
      <c r="E77" s="22" t="s">
        <v>269</v>
      </c>
      <c r="F77" s="21"/>
      <c r="G77" s="21"/>
      <c r="I77" s="26"/>
      <c r="J77" s="115" t="s">
        <v>107</v>
      </c>
      <c r="K77" s="26">
        <v>37</v>
      </c>
      <c r="L77" s="115" t="s">
        <v>280</v>
      </c>
      <c r="M77" s="26">
        <v>1</v>
      </c>
      <c r="N77" s="34" t="s">
        <v>281</v>
      </c>
      <c r="O77" s="35" t="s">
        <v>25</v>
      </c>
      <c r="P77" s="26" t="s">
        <v>144</v>
      </c>
      <c r="Q77" s="34" t="s">
        <v>282</v>
      </c>
      <c r="R77" s="53">
        <v>116.43</v>
      </c>
      <c r="S77" s="51" t="s">
        <v>274</v>
      </c>
      <c r="T77" s="20">
        <v>43636</v>
      </c>
      <c r="U77" s="20">
        <v>43390</v>
      </c>
      <c r="V77" s="34"/>
      <c r="W77" s="21">
        <v>18989238405</v>
      </c>
      <c r="X77" s="21"/>
      <c r="Y77" s="140"/>
      <c r="Z77" s="140"/>
      <c r="AA77" s="26"/>
      <c r="AB77" s="26"/>
      <c r="AC77" s="26"/>
      <c r="AD77" s="26">
        <f t="shared" si="13"/>
        <v>0</v>
      </c>
      <c r="AE77" s="66">
        <v>54.375</v>
      </c>
      <c r="AF77" s="66"/>
      <c r="AG77" s="66"/>
      <c r="AH77" s="66"/>
      <c r="AI77" s="36"/>
      <c r="AJ77" s="36"/>
      <c r="AK77" s="36"/>
      <c r="AL77" s="7">
        <f t="shared" si="6"/>
        <v>54.375</v>
      </c>
      <c r="AM77" s="148">
        <v>54.150583</v>
      </c>
      <c r="AN77" s="36">
        <f>AM77</f>
        <v>54.150583</v>
      </c>
      <c r="AO77" s="26">
        <f>AE77+AN77</f>
        <v>108.525583</v>
      </c>
      <c r="AP77" s="26">
        <f t="shared" si="15"/>
        <v>108.525583</v>
      </c>
      <c r="AQ77" s="71">
        <f t="shared" si="12"/>
        <v>7.90441700000001</v>
      </c>
      <c r="AR77" s="21" t="s">
        <v>100</v>
      </c>
    </row>
    <row r="78" customHeight="1" spans="1:45">
      <c r="A78" s="21"/>
      <c r="B78" s="21"/>
      <c r="C78" s="21"/>
      <c r="D78" s="21"/>
      <c r="E78" s="22" t="s">
        <v>269</v>
      </c>
      <c r="F78" s="21"/>
      <c r="G78" s="21"/>
      <c r="H78" s="20">
        <v>43685</v>
      </c>
      <c r="I78" s="26">
        <v>24.754426</v>
      </c>
      <c r="J78" s="117"/>
      <c r="K78" s="26">
        <v>37</v>
      </c>
      <c r="L78" s="116"/>
      <c r="M78" s="26">
        <v>1</v>
      </c>
      <c r="N78" s="34" t="s">
        <v>281</v>
      </c>
      <c r="O78" s="35" t="s">
        <v>25</v>
      </c>
      <c r="P78" s="26" t="s">
        <v>144</v>
      </c>
      <c r="Q78" s="34" t="s">
        <v>283</v>
      </c>
      <c r="R78" s="53">
        <v>50</v>
      </c>
      <c r="S78" s="51" t="s">
        <v>274</v>
      </c>
      <c r="T78" s="20">
        <v>43636</v>
      </c>
      <c r="U78" s="20">
        <v>43390</v>
      </c>
      <c r="V78" s="34"/>
      <c r="W78" s="21">
        <v>18989238405</v>
      </c>
      <c r="X78" s="21"/>
      <c r="Y78" s="140"/>
      <c r="Z78" s="140"/>
      <c r="AA78" s="26"/>
      <c r="AB78" s="26"/>
      <c r="AC78" s="26"/>
      <c r="AD78" s="26">
        <f t="shared" si="13"/>
        <v>0</v>
      </c>
      <c r="AE78" s="66">
        <v>24.754426</v>
      </c>
      <c r="AF78" s="66">
        <v>24.728074</v>
      </c>
      <c r="AG78" s="66"/>
      <c r="AH78" s="66"/>
      <c r="AI78" s="36"/>
      <c r="AJ78" s="36"/>
      <c r="AK78" s="36"/>
      <c r="AL78" s="7">
        <f t="shared" si="6"/>
        <v>49.4825</v>
      </c>
      <c r="AM78" s="148"/>
      <c r="AN78" s="36"/>
      <c r="AO78" s="26">
        <f>SUM(AE78:AF78)</f>
        <v>49.4825</v>
      </c>
      <c r="AP78" s="26">
        <f t="shared" si="15"/>
        <v>49.4825</v>
      </c>
      <c r="AQ78" s="71">
        <f t="shared" si="12"/>
        <v>0.517499999999998</v>
      </c>
      <c r="AR78" s="21" t="s">
        <v>74</v>
      </c>
      <c r="AS78" s="156" t="s">
        <v>111</v>
      </c>
    </row>
    <row r="79" customHeight="1" spans="1:44">
      <c r="A79" s="21"/>
      <c r="B79" s="21"/>
      <c r="C79" s="21"/>
      <c r="D79" s="21"/>
      <c r="E79" s="22" t="s">
        <v>269</v>
      </c>
      <c r="F79" s="21"/>
      <c r="G79" s="21"/>
      <c r="H79" s="21"/>
      <c r="I79" s="26"/>
      <c r="J79" s="115" t="s">
        <v>107</v>
      </c>
      <c r="K79" s="26">
        <v>38</v>
      </c>
      <c r="L79" s="115" t="s">
        <v>284</v>
      </c>
      <c r="M79" s="26">
        <v>1</v>
      </c>
      <c r="N79" s="34" t="s">
        <v>285</v>
      </c>
      <c r="O79" s="35" t="s">
        <v>25</v>
      </c>
      <c r="P79" s="26" t="s">
        <v>144</v>
      </c>
      <c r="Q79" s="34" t="s">
        <v>286</v>
      </c>
      <c r="R79" s="53">
        <v>33</v>
      </c>
      <c r="S79" s="51" t="s">
        <v>268</v>
      </c>
      <c r="T79" s="20">
        <v>43454</v>
      </c>
      <c r="U79" s="20">
        <v>43390</v>
      </c>
      <c r="V79" s="34"/>
      <c r="W79" s="21"/>
      <c r="X79" s="21"/>
      <c r="Y79" s="140"/>
      <c r="Z79" s="140"/>
      <c r="AA79" s="26"/>
      <c r="AB79" s="26"/>
      <c r="AC79" s="26"/>
      <c r="AD79" s="26">
        <f t="shared" si="13"/>
        <v>0</v>
      </c>
      <c r="AE79" s="66">
        <v>33</v>
      </c>
      <c r="AF79" s="66"/>
      <c r="AG79" s="66"/>
      <c r="AH79" s="66"/>
      <c r="AI79" s="36"/>
      <c r="AJ79" s="36"/>
      <c r="AK79" s="36"/>
      <c r="AL79" s="7">
        <f t="shared" si="6"/>
        <v>33</v>
      </c>
      <c r="AM79" s="148"/>
      <c r="AN79" s="36"/>
      <c r="AO79" s="26">
        <f t="shared" si="14"/>
        <v>33</v>
      </c>
      <c r="AP79" s="26">
        <f t="shared" si="15"/>
        <v>33</v>
      </c>
      <c r="AQ79" s="71">
        <f t="shared" si="12"/>
        <v>0</v>
      </c>
      <c r="AR79" s="21" t="s">
        <v>74</v>
      </c>
    </row>
    <row r="80" customHeight="1" spans="1:44">
      <c r="A80" s="21"/>
      <c r="B80" s="21"/>
      <c r="C80" s="21"/>
      <c r="D80" s="21"/>
      <c r="E80" s="22" t="s">
        <v>269</v>
      </c>
      <c r="F80" s="21"/>
      <c r="G80" s="21"/>
      <c r="H80" s="21"/>
      <c r="I80" s="26"/>
      <c r="J80" s="117"/>
      <c r="K80" s="26">
        <v>38</v>
      </c>
      <c r="L80" s="116"/>
      <c r="M80" s="26">
        <v>1</v>
      </c>
      <c r="N80" s="34" t="s">
        <v>285</v>
      </c>
      <c r="O80" s="35" t="s">
        <v>25</v>
      </c>
      <c r="P80" s="26" t="s">
        <v>144</v>
      </c>
      <c r="Q80" s="34" t="s">
        <v>287</v>
      </c>
      <c r="R80" s="53">
        <v>5</v>
      </c>
      <c r="S80" s="51" t="s">
        <v>268</v>
      </c>
      <c r="T80" s="20">
        <v>43454</v>
      </c>
      <c r="U80" s="20">
        <v>43390</v>
      </c>
      <c r="V80" s="34"/>
      <c r="W80" s="21"/>
      <c r="X80" s="21"/>
      <c r="Y80" s="140"/>
      <c r="Z80" s="140"/>
      <c r="AA80" s="26"/>
      <c r="AB80" s="26"/>
      <c r="AC80" s="26"/>
      <c r="AD80" s="26">
        <f t="shared" si="13"/>
        <v>0</v>
      </c>
      <c r="AE80" s="66"/>
      <c r="AF80" s="66"/>
      <c r="AG80" s="66"/>
      <c r="AH80" s="66"/>
      <c r="AI80" s="36"/>
      <c r="AJ80" s="36"/>
      <c r="AK80" s="36"/>
      <c r="AL80" s="7">
        <f t="shared" si="6"/>
        <v>0</v>
      </c>
      <c r="AM80" s="148"/>
      <c r="AN80" s="36"/>
      <c r="AO80" s="26">
        <f t="shared" si="14"/>
        <v>0</v>
      </c>
      <c r="AP80" s="26">
        <f t="shared" si="15"/>
        <v>0</v>
      </c>
      <c r="AQ80" s="71">
        <f t="shared" si="12"/>
        <v>5</v>
      </c>
      <c r="AR80" s="21"/>
    </row>
    <row r="81" customHeight="1" spans="1:44">
      <c r="A81" s="21"/>
      <c r="B81" s="21"/>
      <c r="C81" s="21"/>
      <c r="D81" s="21"/>
      <c r="E81" s="22" t="s">
        <v>83</v>
      </c>
      <c r="F81" s="21"/>
      <c r="G81" s="21"/>
      <c r="H81" s="20"/>
      <c r="I81" s="26"/>
      <c r="J81" s="115" t="s">
        <v>107</v>
      </c>
      <c r="K81" s="26">
        <v>39</v>
      </c>
      <c r="L81" s="115" t="s">
        <v>288</v>
      </c>
      <c r="M81" s="26">
        <v>1</v>
      </c>
      <c r="N81" s="34" t="s">
        <v>289</v>
      </c>
      <c r="O81" s="35" t="s">
        <v>25</v>
      </c>
      <c r="P81" s="26" t="s">
        <v>97</v>
      </c>
      <c r="Q81" s="34" t="s">
        <v>290</v>
      </c>
      <c r="R81" s="53">
        <v>36</v>
      </c>
      <c r="S81" s="51" t="s">
        <v>268</v>
      </c>
      <c r="T81" s="20">
        <v>43464</v>
      </c>
      <c r="U81" s="20">
        <v>43390</v>
      </c>
      <c r="V81" s="34"/>
      <c r="W81" s="21">
        <v>18781525727</v>
      </c>
      <c r="X81" s="21"/>
      <c r="Y81" s="140"/>
      <c r="Z81" s="140"/>
      <c r="AA81" s="26"/>
      <c r="AB81" s="26"/>
      <c r="AC81" s="26"/>
      <c r="AD81" s="26">
        <f t="shared" si="13"/>
        <v>0</v>
      </c>
      <c r="AE81" s="66">
        <v>35.75</v>
      </c>
      <c r="AF81" s="66"/>
      <c r="AG81" s="66"/>
      <c r="AH81" s="66"/>
      <c r="AI81" s="36"/>
      <c r="AJ81" s="36"/>
      <c r="AK81" s="36"/>
      <c r="AL81" s="7">
        <f t="shared" si="6"/>
        <v>35.75</v>
      </c>
      <c r="AM81" s="148"/>
      <c r="AN81" s="36"/>
      <c r="AO81" s="26">
        <f t="shared" si="14"/>
        <v>35.75</v>
      </c>
      <c r="AP81" s="26">
        <f t="shared" si="15"/>
        <v>35.75</v>
      </c>
      <c r="AQ81" s="71">
        <f t="shared" si="12"/>
        <v>0.25</v>
      </c>
      <c r="AR81" s="21" t="s">
        <v>100</v>
      </c>
    </row>
    <row r="82" customHeight="1" spans="1:44">
      <c r="A82" s="21"/>
      <c r="B82" s="21"/>
      <c r="C82" s="21"/>
      <c r="D82" s="21"/>
      <c r="E82" s="22" t="s">
        <v>83</v>
      </c>
      <c r="F82" s="21"/>
      <c r="G82" s="21"/>
      <c r="H82" s="21"/>
      <c r="I82" s="26"/>
      <c r="J82" s="116"/>
      <c r="K82" s="26">
        <v>39</v>
      </c>
      <c r="L82" s="116"/>
      <c r="M82" s="26">
        <v>1</v>
      </c>
      <c r="N82" s="34" t="s">
        <v>289</v>
      </c>
      <c r="O82" s="35" t="s">
        <v>25</v>
      </c>
      <c r="P82" s="26" t="s">
        <v>97</v>
      </c>
      <c r="Q82" s="34" t="s">
        <v>104</v>
      </c>
      <c r="R82" s="53">
        <v>10</v>
      </c>
      <c r="S82" s="51" t="s">
        <v>268</v>
      </c>
      <c r="T82" s="20">
        <v>43464</v>
      </c>
      <c r="U82" s="20">
        <v>43390</v>
      </c>
      <c r="V82" s="34"/>
      <c r="W82" s="21">
        <v>18781525727</v>
      </c>
      <c r="X82" s="21"/>
      <c r="Y82" s="140"/>
      <c r="Z82" s="140"/>
      <c r="AA82" s="26"/>
      <c r="AB82" s="26"/>
      <c r="AC82" s="26"/>
      <c r="AD82" s="26">
        <f t="shared" si="13"/>
        <v>0</v>
      </c>
      <c r="AE82" s="66"/>
      <c r="AF82" s="66"/>
      <c r="AG82" s="66"/>
      <c r="AH82" s="66"/>
      <c r="AI82" s="36"/>
      <c r="AJ82" s="36"/>
      <c r="AK82" s="36"/>
      <c r="AL82" s="7">
        <f t="shared" si="6"/>
        <v>0</v>
      </c>
      <c r="AM82" s="148"/>
      <c r="AN82" s="36"/>
      <c r="AO82" s="26">
        <f t="shared" si="14"/>
        <v>0</v>
      </c>
      <c r="AP82" s="26">
        <f t="shared" si="15"/>
        <v>0</v>
      </c>
      <c r="AQ82" s="71">
        <f t="shared" si="12"/>
        <v>10</v>
      </c>
      <c r="AR82" s="21"/>
    </row>
    <row r="83" customHeight="1" spans="1:44">
      <c r="A83" s="21"/>
      <c r="B83" s="21"/>
      <c r="C83" s="21"/>
      <c r="D83" s="21"/>
      <c r="E83" s="22" t="s">
        <v>83</v>
      </c>
      <c r="F83" s="21"/>
      <c r="G83" s="21"/>
      <c r="H83" s="21"/>
      <c r="I83" s="26"/>
      <c r="J83" s="115" t="s">
        <v>107</v>
      </c>
      <c r="K83" s="26">
        <v>40</v>
      </c>
      <c r="L83" s="158" t="s">
        <v>291</v>
      </c>
      <c r="M83" s="26">
        <v>1</v>
      </c>
      <c r="N83" s="34" t="s">
        <v>292</v>
      </c>
      <c r="O83" s="26" t="s">
        <v>25</v>
      </c>
      <c r="P83" s="26" t="s">
        <v>293</v>
      </c>
      <c r="Q83" s="34" t="s">
        <v>294</v>
      </c>
      <c r="R83" s="53">
        <v>2</v>
      </c>
      <c r="S83" s="51" t="s">
        <v>268</v>
      </c>
      <c r="T83" s="20">
        <v>43789</v>
      </c>
      <c r="U83" s="20">
        <v>43458</v>
      </c>
      <c r="V83" s="34"/>
      <c r="W83" s="21"/>
      <c r="X83" s="21"/>
      <c r="Y83" s="140"/>
      <c r="Z83" s="140"/>
      <c r="AA83" s="26"/>
      <c r="AB83" s="26"/>
      <c r="AC83" s="26"/>
      <c r="AD83" s="26">
        <f t="shared" si="13"/>
        <v>0</v>
      </c>
      <c r="AE83" s="66"/>
      <c r="AF83" s="66"/>
      <c r="AG83" s="66"/>
      <c r="AH83" s="66"/>
      <c r="AI83" s="36">
        <v>2</v>
      </c>
      <c r="AJ83" s="36"/>
      <c r="AK83" s="36"/>
      <c r="AL83" s="7">
        <f t="shared" si="6"/>
        <v>2</v>
      </c>
      <c r="AM83" s="148"/>
      <c r="AN83" s="36"/>
      <c r="AO83" s="26">
        <f t="shared" si="14"/>
        <v>0</v>
      </c>
      <c r="AP83" s="26">
        <f t="shared" ref="AP83:AP95" si="16">AD83+AO83</f>
        <v>0</v>
      </c>
      <c r="AQ83" s="71">
        <v>0</v>
      </c>
      <c r="AR83" s="21" t="s">
        <v>74</v>
      </c>
    </row>
    <row r="84" customHeight="1" spans="1:44">
      <c r="A84" s="21"/>
      <c r="B84" s="21"/>
      <c r="C84" s="21"/>
      <c r="D84" s="21"/>
      <c r="E84" s="22" t="s">
        <v>83</v>
      </c>
      <c r="F84" s="21"/>
      <c r="G84" s="21"/>
      <c r="H84" s="21"/>
      <c r="I84" s="26"/>
      <c r="J84" s="116"/>
      <c r="K84" s="26">
        <v>41</v>
      </c>
      <c r="L84" s="158" t="s">
        <v>295</v>
      </c>
      <c r="M84" s="26">
        <v>1</v>
      </c>
      <c r="N84" s="34" t="s">
        <v>103</v>
      </c>
      <c r="O84" s="26" t="s">
        <v>25</v>
      </c>
      <c r="P84" s="26" t="s">
        <v>293</v>
      </c>
      <c r="Q84" s="34" t="s">
        <v>296</v>
      </c>
      <c r="R84" s="53">
        <v>5</v>
      </c>
      <c r="S84" s="51" t="s">
        <v>268</v>
      </c>
      <c r="T84" s="20">
        <v>43692</v>
      </c>
      <c r="U84" s="20">
        <v>43458</v>
      </c>
      <c r="V84" s="34"/>
      <c r="W84" s="21">
        <v>17738455017</v>
      </c>
      <c r="X84" s="21"/>
      <c r="Y84" s="140"/>
      <c r="Z84" s="140"/>
      <c r="AA84" s="26"/>
      <c r="AB84" s="26"/>
      <c r="AC84" s="26"/>
      <c r="AD84" s="26">
        <f t="shared" si="13"/>
        <v>0</v>
      </c>
      <c r="AE84" s="66"/>
      <c r="AF84" s="66"/>
      <c r="AG84" s="66"/>
      <c r="AH84" s="66"/>
      <c r="AI84" s="36">
        <v>5</v>
      </c>
      <c r="AJ84" s="36"/>
      <c r="AK84" s="36"/>
      <c r="AL84" s="7">
        <f t="shared" si="6"/>
        <v>5</v>
      </c>
      <c r="AM84" s="148"/>
      <c r="AN84" s="36"/>
      <c r="AO84" s="26">
        <f t="shared" si="14"/>
        <v>0</v>
      </c>
      <c r="AP84" s="26">
        <f t="shared" si="16"/>
        <v>0</v>
      </c>
      <c r="AQ84" s="71">
        <v>0</v>
      </c>
      <c r="AR84" s="21" t="s">
        <v>74</v>
      </c>
    </row>
    <row r="85" customHeight="1" spans="1:44">
      <c r="A85" s="21"/>
      <c r="B85" s="21"/>
      <c r="C85" s="21"/>
      <c r="D85" s="21"/>
      <c r="E85" s="22" t="s">
        <v>297</v>
      </c>
      <c r="F85" s="21"/>
      <c r="G85" s="21"/>
      <c r="H85" s="21"/>
      <c r="I85" s="26"/>
      <c r="J85" s="34" t="s">
        <v>107</v>
      </c>
      <c r="K85" s="26">
        <v>42</v>
      </c>
      <c r="L85" s="34" t="s">
        <v>298</v>
      </c>
      <c r="M85" s="26">
        <v>1</v>
      </c>
      <c r="N85" s="34" t="s">
        <v>299</v>
      </c>
      <c r="O85" s="35" t="s">
        <v>25</v>
      </c>
      <c r="P85" s="26" t="s">
        <v>86</v>
      </c>
      <c r="Q85" s="34" t="s">
        <v>300</v>
      </c>
      <c r="R85" s="53">
        <v>10</v>
      </c>
      <c r="S85" s="51" t="s">
        <v>274</v>
      </c>
      <c r="T85" s="20">
        <v>43524</v>
      </c>
      <c r="U85" s="20">
        <v>43458</v>
      </c>
      <c r="V85" s="34">
        <v>13881477366</v>
      </c>
      <c r="W85" s="21">
        <v>13881477366</v>
      </c>
      <c r="X85" s="21"/>
      <c r="Y85" s="140"/>
      <c r="Z85" s="140"/>
      <c r="AA85" s="26"/>
      <c r="AB85" s="26"/>
      <c r="AC85" s="26"/>
      <c r="AD85" s="26">
        <f t="shared" si="13"/>
        <v>0</v>
      </c>
      <c r="AE85" s="66"/>
      <c r="AF85" s="66"/>
      <c r="AG85" s="66"/>
      <c r="AH85" s="66"/>
      <c r="AI85" s="36">
        <v>8.996</v>
      </c>
      <c r="AJ85" s="36"/>
      <c r="AK85" s="36"/>
      <c r="AL85" s="7">
        <f t="shared" si="6"/>
        <v>8.996</v>
      </c>
      <c r="AM85" s="148"/>
      <c r="AN85" s="36"/>
      <c r="AO85" s="26">
        <f>SUBTOTAL(9,AI85:AJ85)</f>
        <v>8.996</v>
      </c>
      <c r="AP85" s="26">
        <f t="shared" si="16"/>
        <v>8.996</v>
      </c>
      <c r="AQ85" s="71">
        <f t="shared" ref="AQ85:AQ95" si="17">R85-AP85</f>
        <v>1.004</v>
      </c>
      <c r="AR85" s="21" t="s">
        <v>91</v>
      </c>
    </row>
    <row r="86" customHeight="1" spans="1:44">
      <c r="A86" s="21"/>
      <c r="B86" s="21"/>
      <c r="C86" s="21"/>
      <c r="D86" s="21"/>
      <c r="E86" s="22" t="s">
        <v>297</v>
      </c>
      <c r="F86" s="21"/>
      <c r="G86" s="21"/>
      <c r="H86" s="21"/>
      <c r="I86" s="26"/>
      <c r="J86" s="34" t="s">
        <v>107</v>
      </c>
      <c r="K86" s="26">
        <v>43</v>
      </c>
      <c r="L86" s="34" t="s">
        <v>301</v>
      </c>
      <c r="M86" s="26">
        <v>1</v>
      </c>
      <c r="N86" s="34" t="s">
        <v>258</v>
      </c>
      <c r="O86" s="35" t="s">
        <v>25</v>
      </c>
      <c r="P86" s="26" t="s">
        <v>86</v>
      </c>
      <c r="Q86" s="34" t="s">
        <v>302</v>
      </c>
      <c r="R86" s="53">
        <v>200</v>
      </c>
      <c r="S86" s="51" t="s">
        <v>303</v>
      </c>
      <c r="T86" s="20">
        <v>43646</v>
      </c>
      <c r="U86" s="20">
        <v>43458</v>
      </c>
      <c r="V86" s="34">
        <v>13881552153</v>
      </c>
      <c r="W86" s="21">
        <v>13881552153</v>
      </c>
      <c r="X86" s="21"/>
      <c r="Y86" s="140"/>
      <c r="Z86" s="140"/>
      <c r="AA86" s="26"/>
      <c r="AB86" s="26"/>
      <c r="AC86" s="26"/>
      <c r="AD86" s="26">
        <f t="shared" si="13"/>
        <v>0</v>
      </c>
      <c r="AE86" s="66"/>
      <c r="AF86" s="66"/>
      <c r="AG86" s="66"/>
      <c r="AH86" s="66"/>
      <c r="AI86" s="36">
        <v>160</v>
      </c>
      <c r="AJ86" s="36"/>
      <c r="AK86" s="36"/>
      <c r="AL86" s="7">
        <f t="shared" si="6"/>
        <v>160</v>
      </c>
      <c r="AM86" s="148"/>
      <c r="AN86" s="36"/>
      <c r="AO86" s="26">
        <f>AI86+AJ86</f>
        <v>160</v>
      </c>
      <c r="AP86" s="26">
        <f t="shared" si="16"/>
        <v>160</v>
      </c>
      <c r="AQ86" s="71">
        <f t="shared" si="17"/>
        <v>40</v>
      </c>
      <c r="AR86" s="21" t="s">
        <v>304</v>
      </c>
    </row>
    <row r="87" ht="59.25" customHeight="1" spans="1:46">
      <c r="A87" s="157"/>
      <c r="B87" s="157"/>
      <c r="C87" s="157"/>
      <c r="D87" s="157"/>
      <c r="E87" s="158" t="s">
        <v>305</v>
      </c>
      <c r="F87" s="157"/>
      <c r="G87" s="157"/>
      <c r="H87" s="157"/>
      <c r="I87" s="40"/>
      <c r="J87" s="115" t="s">
        <v>107</v>
      </c>
      <c r="K87" s="40">
        <v>44</v>
      </c>
      <c r="L87" s="40" t="s">
        <v>306</v>
      </c>
      <c r="M87" s="40">
        <v>1</v>
      </c>
      <c r="N87" s="15" t="s">
        <v>205</v>
      </c>
      <c r="O87" s="110" t="s">
        <v>25</v>
      </c>
      <c r="P87" s="40" t="s">
        <v>205</v>
      </c>
      <c r="Q87" s="115" t="s">
        <v>307</v>
      </c>
      <c r="R87" s="53">
        <v>3000</v>
      </c>
      <c r="S87" s="51" t="s">
        <v>308</v>
      </c>
      <c r="T87" s="20">
        <v>44196</v>
      </c>
      <c r="U87" s="20">
        <v>43497</v>
      </c>
      <c r="V87" s="34"/>
      <c r="W87" s="21" t="s">
        <v>309</v>
      </c>
      <c r="X87" s="21"/>
      <c r="Y87" s="140"/>
      <c r="Z87" s="140"/>
      <c r="AA87" s="26"/>
      <c r="AB87" s="26"/>
      <c r="AC87" s="26"/>
      <c r="AD87" s="26">
        <f t="shared" ref="AD87:AD128" si="18">SUM(AB87:AC87)</f>
        <v>0</v>
      </c>
      <c r="AE87" s="66">
        <v>900</v>
      </c>
      <c r="AF87" s="66"/>
      <c r="AG87" s="66"/>
      <c r="AH87" s="66"/>
      <c r="AI87" s="36">
        <v>900</v>
      </c>
      <c r="AJ87" s="36"/>
      <c r="AK87" s="36"/>
      <c r="AL87" s="7">
        <f t="shared" si="6"/>
        <v>1800</v>
      </c>
      <c r="AM87" s="148"/>
      <c r="AN87" s="36"/>
      <c r="AO87" s="26">
        <v>1800</v>
      </c>
      <c r="AP87" s="26">
        <f t="shared" si="16"/>
        <v>1800</v>
      </c>
      <c r="AQ87" s="71">
        <f t="shared" si="17"/>
        <v>1200</v>
      </c>
      <c r="AR87" s="21" t="s">
        <v>310</v>
      </c>
      <c r="AT87" s="12">
        <v>2019</v>
      </c>
    </row>
    <row r="88" s="92" customFormat="1" customHeight="1" spans="1:46">
      <c r="A88" s="79"/>
      <c r="B88" s="79"/>
      <c r="C88" s="79"/>
      <c r="D88" s="79"/>
      <c r="E88" s="159" t="s">
        <v>311</v>
      </c>
      <c r="F88" s="79"/>
      <c r="G88" s="79"/>
      <c r="H88" s="79"/>
      <c r="I88" s="65"/>
      <c r="J88" s="164" t="s">
        <v>107</v>
      </c>
      <c r="K88" s="165">
        <v>45</v>
      </c>
      <c r="L88" s="166" t="s">
        <v>312</v>
      </c>
      <c r="M88" s="65">
        <v>1</v>
      </c>
      <c r="N88" s="164" t="s">
        <v>285</v>
      </c>
      <c r="O88" s="167" t="s">
        <v>25</v>
      </c>
      <c r="P88" s="65" t="s">
        <v>313</v>
      </c>
      <c r="Q88" s="164" t="s">
        <v>314</v>
      </c>
      <c r="R88" s="54">
        <v>5</v>
      </c>
      <c r="S88" s="187" t="s">
        <v>268</v>
      </c>
      <c r="T88" s="188">
        <v>43617</v>
      </c>
      <c r="U88" s="188">
        <v>43531</v>
      </c>
      <c r="V88" s="164"/>
      <c r="W88" s="79"/>
      <c r="X88" s="79"/>
      <c r="Y88" s="195"/>
      <c r="Z88" s="195"/>
      <c r="AA88" s="65"/>
      <c r="AB88" s="65"/>
      <c r="AC88" s="65"/>
      <c r="AD88" s="65">
        <f t="shared" si="18"/>
        <v>0</v>
      </c>
      <c r="AE88" s="65">
        <v>5</v>
      </c>
      <c r="AF88" s="65"/>
      <c r="AG88" s="65"/>
      <c r="AH88" s="65"/>
      <c r="AI88" s="65"/>
      <c r="AJ88" s="65"/>
      <c r="AK88" s="65"/>
      <c r="AL88" s="7">
        <f t="shared" si="6"/>
        <v>5</v>
      </c>
      <c r="AM88" s="148"/>
      <c r="AN88" s="65"/>
      <c r="AO88" s="65">
        <f t="shared" ref="AO88:AO95" si="19">SUM(AE88)</f>
        <v>5</v>
      </c>
      <c r="AP88" s="65">
        <f t="shared" si="16"/>
        <v>5</v>
      </c>
      <c r="AQ88" s="198">
        <f t="shared" si="17"/>
        <v>0</v>
      </c>
      <c r="AR88" s="79" t="s">
        <v>74</v>
      </c>
      <c r="AS88" s="199"/>
      <c r="AT88" s="92">
        <v>2019</v>
      </c>
    </row>
    <row r="89" s="92" customFormat="1" ht="32.25" customHeight="1" spans="1:46">
      <c r="A89" s="79"/>
      <c r="B89" s="79"/>
      <c r="C89" s="79"/>
      <c r="D89" s="79"/>
      <c r="E89" s="160" t="s">
        <v>315</v>
      </c>
      <c r="F89" s="79"/>
      <c r="G89" s="79"/>
      <c r="H89" s="161"/>
      <c r="I89" s="65"/>
      <c r="J89" s="164" t="s">
        <v>107</v>
      </c>
      <c r="K89" s="161">
        <v>46</v>
      </c>
      <c r="L89" s="168" t="s">
        <v>316</v>
      </c>
      <c r="M89" s="65">
        <v>1</v>
      </c>
      <c r="N89" s="161" t="s">
        <v>317</v>
      </c>
      <c r="O89" s="167" t="s">
        <v>25</v>
      </c>
      <c r="P89" s="65" t="s">
        <v>313</v>
      </c>
      <c r="Q89" s="168" t="s">
        <v>316</v>
      </c>
      <c r="R89" s="189">
        <v>10</v>
      </c>
      <c r="S89" s="161" t="s">
        <v>268</v>
      </c>
      <c r="T89" s="190">
        <v>43779</v>
      </c>
      <c r="U89" s="190">
        <v>43621</v>
      </c>
      <c r="V89" s="164"/>
      <c r="W89" s="79">
        <v>13881575027</v>
      </c>
      <c r="X89" s="79"/>
      <c r="Y89" s="195"/>
      <c r="Z89" s="195"/>
      <c r="AA89" s="65"/>
      <c r="AB89" s="65"/>
      <c r="AC89" s="65"/>
      <c r="AD89" s="65">
        <f t="shared" si="18"/>
        <v>0</v>
      </c>
      <c r="AE89" s="65"/>
      <c r="AF89" s="65"/>
      <c r="AG89" s="65"/>
      <c r="AH89" s="65"/>
      <c r="AI89" s="65"/>
      <c r="AJ89" s="65"/>
      <c r="AK89" s="65"/>
      <c r="AL89" s="7">
        <f t="shared" si="6"/>
        <v>0</v>
      </c>
      <c r="AM89" s="148"/>
      <c r="AN89" s="65"/>
      <c r="AO89" s="65">
        <f t="shared" si="19"/>
        <v>0</v>
      </c>
      <c r="AP89" s="65">
        <f t="shared" si="16"/>
        <v>0</v>
      </c>
      <c r="AQ89" s="198"/>
      <c r="AR89" s="79"/>
      <c r="AS89" s="199"/>
      <c r="AT89" s="92">
        <v>2019</v>
      </c>
    </row>
    <row r="90" customHeight="1" spans="1:46">
      <c r="A90" s="21"/>
      <c r="B90" s="21"/>
      <c r="C90" s="21"/>
      <c r="D90" s="21"/>
      <c r="E90" s="22" t="s">
        <v>318</v>
      </c>
      <c r="F90" s="21"/>
      <c r="G90" s="21"/>
      <c r="H90" s="21"/>
      <c r="I90" s="26"/>
      <c r="J90" s="34" t="s">
        <v>107</v>
      </c>
      <c r="K90" s="26">
        <v>47</v>
      </c>
      <c r="L90" s="115" t="s">
        <v>319</v>
      </c>
      <c r="M90" s="26">
        <v>1</v>
      </c>
      <c r="N90" s="34" t="s">
        <v>320</v>
      </c>
      <c r="O90" s="35" t="s">
        <v>25</v>
      </c>
      <c r="P90" s="26" t="s">
        <v>114</v>
      </c>
      <c r="Q90" s="34" t="s">
        <v>321</v>
      </c>
      <c r="R90" s="53">
        <v>88.2</v>
      </c>
      <c r="S90" s="51" t="s">
        <v>268</v>
      </c>
      <c r="T90" s="20">
        <v>43738</v>
      </c>
      <c r="U90" s="20">
        <v>43531</v>
      </c>
      <c r="V90" s="34"/>
      <c r="W90" s="21"/>
      <c r="X90" s="21"/>
      <c r="Y90" s="140"/>
      <c r="Z90" s="140"/>
      <c r="AA90" s="26"/>
      <c r="AB90" s="26"/>
      <c r="AC90" s="26"/>
      <c r="AD90" s="26">
        <f t="shared" si="18"/>
        <v>0</v>
      </c>
      <c r="AE90" s="66"/>
      <c r="AF90" s="66"/>
      <c r="AG90" s="66"/>
      <c r="AH90" s="66"/>
      <c r="AI90" s="36">
        <v>86.4</v>
      </c>
      <c r="AJ90" s="36"/>
      <c r="AK90" s="36"/>
      <c r="AL90" s="7">
        <f t="shared" si="6"/>
        <v>86.4</v>
      </c>
      <c r="AM90" s="148"/>
      <c r="AN90" s="36">
        <f>SUBTOTAL(9,AI90:AJ90)</f>
        <v>86.4</v>
      </c>
      <c r="AO90" s="26">
        <f>AH90+AN90</f>
        <v>86.4</v>
      </c>
      <c r="AP90" s="26">
        <f t="shared" si="16"/>
        <v>86.4</v>
      </c>
      <c r="AQ90" s="71">
        <f t="shared" si="17"/>
        <v>1.8</v>
      </c>
      <c r="AR90" s="21" t="s">
        <v>106</v>
      </c>
      <c r="AT90" s="12">
        <v>2019</v>
      </c>
    </row>
    <row r="91" customHeight="1" spans="1:46">
      <c r="A91" s="21"/>
      <c r="B91" s="21"/>
      <c r="C91" s="21"/>
      <c r="D91" s="21"/>
      <c r="E91" s="22" t="s">
        <v>318</v>
      </c>
      <c r="F91" s="21"/>
      <c r="G91" s="21"/>
      <c r="H91" s="21"/>
      <c r="I91" s="26"/>
      <c r="J91" s="34" t="s">
        <v>107</v>
      </c>
      <c r="K91" s="26">
        <v>47</v>
      </c>
      <c r="L91" s="117"/>
      <c r="M91" s="26">
        <v>1</v>
      </c>
      <c r="N91" s="34" t="s">
        <v>320</v>
      </c>
      <c r="O91" s="35" t="s">
        <v>25</v>
      </c>
      <c r="P91" s="26" t="s">
        <v>114</v>
      </c>
      <c r="Q91" s="34" t="s">
        <v>322</v>
      </c>
      <c r="R91" s="53">
        <v>28.92</v>
      </c>
      <c r="S91" s="51" t="s">
        <v>268</v>
      </c>
      <c r="T91" s="20">
        <v>43738</v>
      </c>
      <c r="U91" s="20">
        <v>43531</v>
      </c>
      <c r="V91" s="34"/>
      <c r="W91" s="21"/>
      <c r="X91" s="21"/>
      <c r="Y91" s="140"/>
      <c r="Z91" s="140"/>
      <c r="AA91" s="26"/>
      <c r="AB91" s="26"/>
      <c r="AC91" s="26"/>
      <c r="AD91" s="26">
        <f t="shared" si="18"/>
        <v>0</v>
      </c>
      <c r="AE91" s="66"/>
      <c r="AF91" s="66"/>
      <c r="AG91" s="66"/>
      <c r="AH91" s="66"/>
      <c r="AI91" s="36">
        <v>28.92</v>
      </c>
      <c r="AJ91" s="36"/>
      <c r="AK91" s="36"/>
      <c r="AL91" s="7">
        <f t="shared" si="6"/>
        <v>28.92</v>
      </c>
      <c r="AM91" s="148"/>
      <c r="AN91" s="36">
        <f>SUBTOTAL(9,AI91:AJ91)</f>
        <v>28.92</v>
      </c>
      <c r="AO91" s="26">
        <f>AH91+AN91</f>
        <v>28.92</v>
      </c>
      <c r="AP91" s="26">
        <f t="shared" si="16"/>
        <v>28.92</v>
      </c>
      <c r="AQ91" s="71">
        <f t="shared" si="17"/>
        <v>0</v>
      </c>
      <c r="AR91" s="21" t="s">
        <v>74</v>
      </c>
      <c r="AT91" s="12">
        <v>2019</v>
      </c>
    </row>
    <row r="92" customHeight="1" spans="1:46">
      <c r="A92" s="21"/>
      <c r="B92" s="21"/>
      <c r="C92" s="21"/>
      <c r="D92" s="21"/>
      <c r="E92" s="22" t="s">
        <v>318</v>
      </c>
      <c r="F92" s="21"/>
      <c r="G92" s="21"/>
      <c r="H92" s="21"/>
      <c r="I92" s="26"/>
      <c r="J92" s="34" t="s">
        <v>107</v>
      </c>
      <c r="K92" s="26">
        <v>47</v>
      </c>
      <c r="L92" s="117"/>
      <c r="M92" s="26">
        <v>1</v>
      </c>
      <c r="N92" s="34" t="s">
        <v>320</v>
      </c>
      <c r="O92" s="35" t="s">
        <v>25</v>
      </c>
      <c r="P92" s="26" t="s">
        <v>114</v>
      </c>
      <c r="Q92" s="34" t="s">
        <v>323</v>
      </c>
      <c r="R92" s="53">
        <v>59.76</v>
      </c>
      <c r="S92" s="51" t="s">
        <v>268</v>
      </c>
      <c r="T92" s="20">
        <v>43738</v>
      </c>
      <c r="U92" s="20">
        <v>43531</v>
      </c>
      <c r="V92" s="34"/>
      <c r="W92" s="21"/>
      <c r="X92" s="21"/>
      <c r="Y92" s="140"/>
      <c r="Z92" s="140"/>
      <c r="AA92" s="26"/>
      <c r="AB92" s="26"/>
      <c r="AC92" s="26"/>
      <c r="AD92" s="26">
        <f t="shared" si="18"/>
        <v>0</v>
      </c>
      <c r="AE92" s="66"/>
      <c r="AF92" s="66"/>
      <c r="AG92" s="66"/>
      <c r="AH92" s="66"/>
      <c r="AI92" s="36">
        <v>58.56</v>
      </c>
      <c r="AJ92" s="36"/>
      <c r="AK92" s="36"/>
      <c r="AL92" s="7">
        <f t="shared" si="6"/>
        <v>58.56</v>
      </c>
      <c r="AM92" s="148"/>
      <c r="AN92" s="36">
        <f>SUBTOTAL(9,AI92:AJ92)</f>
        <v>58.56</v>
      </c>
      <c r="AO92" s="26">
        <f>AH92+AN92</f>
        <v>58.56</v>
      </c>
      <c r="AP92" s="26">
        <f t="shared" si="16"/>
        <v>58.56</v>
      </c>
      <c r="AQ92" s="71">
        <f t="shared" si="17"/>
        <v>1.2</v>
      </c>
      <c r="AR92" s="21" t="s">
        <v>106</v>
      </c>
      <c r="AT92" s="12">
        <v>2019</v>
      </c>
    </row>
    <row r="93" customHeight="1" spans="1:46">
      <c r="A93" s="21"/>
      <c r="B93" s="21"/>
      <c r="C93" s="21"/>
      <c r="D93" s="21"/>
      <c r="E93" s="22" t="s">
        <v>318</v>
      </c>
      <c r="F93" s="21"/>
      <c r="G93" s="21"/>
      <c r="H93" s="21"/>
      <c r="I93" s="26"/>
      <c r="J93" s="34" t="s">
        <v>107</v>
      </c>
      <c r="K93" s="26">
        <v>47</v>
      </c>
      <c r="L93" s="117"/>
      <c r="M93" s="26">
        <v>1</v>
      </c>
      <c r="N93" s="34" t="s">
        <v>320</v>
      </c>
      <c r="O93" s="35" t="s">
        <v>25</v>
      </c>
      <c r="P93" s="26" t="s">
        <v>114</v>
      </c>
      <c r="Q93" s="34" t="s">
        <v>324</v>
      </c>
      <c r="R93" s="53">
        <v>111.08</v>
      </c>
      <c r="S93" s="51" t="s">
        <v>268</v>
      </c>
      <c r="T93" s="20">
        <v>43738</v>
      </c>
      <c r="U93" s="20">
        <v>43531</v>
      </c>
      <c r="V93" s="34"/>
      <c r="W93" s="21"/>
      <c r="X93" s="21"/>
      <c r="Y93" s="140"/>
      <c r="Z93" s="140"/>
      <c r="AA93" s="26"/>
      <c r="AB93" s="26"/>
      <c r="AC93" s="26"/>
      <c r="AD93" s="26">
        <f t="shared" si="18"/>
        <v>0</v>
      </c>
      <c r="AE93" s="66"/>
      <c r="AF93" s="66"/>
      <c r="AG93" s="66"/>
      <c r="AH93" s="66"/>
      <c r="AI93" s="36">
        <v>110.48</v>
      </c>
      <c r="AJ93" s="36"/>
      <c r="AK93" s="36"/>
      <c r="AL93" s="7">
        <f t="shared" si="6"/>
        <v>110.48</v>
      </c>
      <c r="AM93" s="148"/>
      <c r="AN93" s="36"/>
      <c r="AO93" s="26">
        <f t="shared" si="19"/>
        <v>0</v>
      </c>
      <c r="AP93" s="26">
        <f>SUBTOTAL(9,AI93:AN93)</f>
        <v>220.96</v>
      </c>
      <c r="AQ93" s="71">
        <f t="shared" si="17"/>
        <v>-109.88</v>
      </c>
      <c r="AR93" s="21" t="s">
        <v>106</v>
      </c>
      <c r="AT93" s="12">
        <v>2019</v>
      </c>
    </row>
    <row r="94" customHeight="1" spans="1:46">
      <c r="A94" s="21"/>
      <c r="B94" s="21"/>
      <c r="C94" s="21"/>
      <c r="D94" s="21"/>
      <c r="E94" s="22" t="s">
        <v>318</v>
      </c>
      <c r="F94" s="21"/>
      <c r="G94" s="21"/>
      <c r="H94" s="21"/>
      <c r="I94" s="26"/>
      <c r="J94" s="34" t="s">
        <v>107</v>
      </c>
      <c r="K94" s="26">
        <v>47</v>
      </c>
      <c r="L94" s="116"/>
      <c r="M94" s="26">
        <v>1</v>
      </c>
      <c r="N94" s="34" t="s">
        <v>320</v>
      </c>
      <c r="O94" s="35" t="s">
        <v>25</v>
      </c>
      <c r="P94" s="26" t="s">
        <v>114</v>
      </c>
      <c r="Q94" s="34" t="s">
        <v>325</v>
      </c>
      <c r="R94" s="53">
        <v>72.04</v>
      </c>
      <c r="S94" s="51" t="s">
        <v>268</v>
      </c>
      <c r="T94" s="20">
        <v>43738</v>
      </c>
      <c r="U94" s="20">
        <v>43531</v>
      </c>
      <c r="V94" s="34"/>
      <c r="W94" s="21"/>
      <c r="X94" s="21"/>
      <c r="Y94" s="140"/>
      <c r="Z94" s="140"/>
      <c r="AA94" s="26"/>
      <c r="AB94" s="26"/>
      <c r="AC94" s="26"/>
      <c r="AD94" s="26">
        <f t="shared" si="18"/>
        <v>0</v>
      </c>
      <c r="AE94" s="66"/>
      <c r="AF94" s="66"/>
      <c r="AG94" s="66"/>
      <c r="AH94" s="66"/>
      <c r="AI94" s="36"/>
      <c r="AJ94" s="36"/>
      <c r="AK94" s="36"/>
      <c r="AL94" s="7">
        <f t="shared" si="6"/>
        <v>0</v>
      </c>
      <c r="AM94" s="148"/>
      <c r="AN94" s="36"/>
      <c r="AO94" s="26">
        <f t="shared" si="19"/>
        <v>0</v>
      </c>
      <c r="AP94" s="26">
        <f t="shared" si="16"/>
        <v>0</v>
      </c>
      <c r="AQ94" s="71">
        <f t="shared" si="17"/>
        <v>72.04</v>
      </c>
      <c r="AR94" s="21" t="s">
        <v>74</v>
      </c>
      <c r="AS94" s="13" t="s">
        <v>326</v>
      </c>
      <c r="AT94" s="12">
        <v>2019</v>
      </c>
    </row>
    <row r="95" customHeight="1" spans="1:46">
      <c r="A95" s="21" t="s">
        <v>327</v>
      </c>
      <c r="B95" s="21"/>
      <c r="C95" s="21"/>
      <c r="D95" s="21"/>
      <c r="E95" s="22" t="s">
        <v>318</v>
      </c>
      <c r="F95" s="21"/>
      <c r="G95" s="21"/>
      <c r="H95" s="21"/>
      <c r="I95" s="26"/>
      <c r="J95" s="34" t="s">
        <v>107</v>
      </c>
      <c r="K95" s="40">
        <v>48</v>
      </c>
      <c r="L95" s="169" t="s">
        <v>328</v>
      </c>
      <c r="M95" s="26">
        <v>1</v>
      </c>
      <c r="N95" s="34" t="s">
        <v>320</v>
      </c>
      <c r="O95" s="35" t="s">
        <v>25</v>
      </c>
      <c r="P95" s="26" t="s">
        <v>114</v>
      </c>
      <c r="Q95" s="34" t="s">
        <v>329</v>
      </c>
      <c r="R95" s="53">
        <v>14.256</v>
      </c>
      <c r="S95" s="51" t="s">
        <v>330</v>
      </c>
      <c r="T95" s="20">
        <v>43819</v>
      </c>
      <c r="U95" s="20">
        <v>43622</v>
      </c>
      <c r="V95" s="34"/>
      <c r="W95" s="22" t="s">
        <v>331</v>
      </c>
      <c r="X95" s="21" t="s">
        <v>332</v>
      </c>
      <c r="Y95" s="140"/>
      <c r="Z95" s="140"/>
      <c r="AA95" s="26"/>
      <c r="AB95" s="26"/>
      <c r="AC95" s="26"/>
      <c r="AD95" s="26">
        <f t="shared" si="18"/>
        <v>0</v>
      </c>
      <c r="AE95" s="66"/>
      <c r="AF95" s="66"/>
      <c r="AG95" s="66"/>
      <c r="AH95" s="66"/>
      <c r="AI95" s="36"/>
      <c r="AJ95" s="36"/>
      <c r="AK95" s="36"/>
      <c r="AL95" s="7">
        <f t="shared" si="6"/>
        <v>0</v>
      </c>
      <c r="AM95" s="148"/>
      <c r="AN95" s="36"/>
      <c r="AO95" s="26">
        <f t="shared" si="19"/>
        <v>0</v>
      </c>
      <c r="AP95" s="26">
        <f t="shared" si="16"/>
        <v>0</v>
      </c>
      <c r="AQ95" s="71">
        <f t="shared" si="17"/>
        <v>14.256</v>
      </c>
      <c r="AR95" s="21"/>
      <c r="AT95" s="12">
        <v>2019</v>
      </c>
    </row>
    <row r="96" customHeight="1" spans="1:44">
      <c r="A96" s="21" t="s">
        <v>327</v>
      </c>
      <c r="B96" s="21"/>
      <c r="C96" s="21"/>
      <c r="D96" s="21"/>
      <c r="E96" s="22" t="s">
        <v>224</v>
      </c>
      <c r="F96" s="21"/>
      <c r="G96" s="21"/>
      <c r="H96" s="21"/>
      <c r="I96" s="26"/>
      <c r="J96" s="34" t="s">
        <v>107</v>
      </c>
      <c r="K96" s="40">
        <v>48</v>
      </c>
      <c r="L96" s="170"/>
      <c r="M96" s="26">
        <v>1</v>
      </c>
      <c r="N96" s="34" t="s">
        <v>320</v>
      </c>
      <c r="O96" s="35" t="s">
        <v>25</v>
      </c>
      <c r="P96" s="26" t="s">
        <v>114</v>
      </c>
      <c r="Q96" s="34" t="s">
        <v>333</v>
      </c>
      <c r="R96" s="53">
        <v>15.84</v>
      </c>
      <c r="S96" s="51" t="s">
        <v>330</v>
      </c>
      <c r="T96" s="20">
        <v>43819</v>
      </c>
      <c r="U96" s="20">
        <v>43622</v>
      </c>
      <c r="V96" s="34"/>
      <c r="W96" s="22"/>
      <c r="X96" s="21"/>
      <c r="Y96" s="140"/>
      <c r="Z96" s="140"/>
      <c r="AA96" s="26"/>
      <c r="AB96" s="26"/>
      <c r="AC96" s="26"/>
      <c r="AD96" s="26">
        <f t="shared" si="18"/>
        <v>0</v>
      </c>
      <c r="AE96" s="66"/>
      <c r="AF96" s="66"/>
      <c r="AG96" s="66"/>
      <c r="AH96" s="66"/>
      <c r="AI96" s="36"/>
      <c r="AJ96" s="36"/>
      <c r="AK96" s="36"/>
      <c r="AL96" s="7">
        <f t="shared" si="6"/>
        <v>0</v>
      </c>
      <c r="AM96" s="148"/>
      <c r="AN96" s="36"/>
      <c r="AO96" s="26"/>
      <c r="AP96" s="26"/>
      <c r="AQ96" s="71"/>
      <c r="AR96" s="21"/>
    </row>
    <row r="97" customHeight="1" spans="1:44">
      <c r="A97" s="21" t="s">
        <v>327</v>
      </c>
      <c r="B97" s="21"/>
      <c r="C97" s="21"/>
      <c r="D97" s="21"/>
      <c r="E97" s="22" t="s">
        <v>224</v>
      </c>
      <c r="F97" s="21"/>
      <c r="G97" s="21"/>
      <c r="H97" s="21"/>
      <c r="I97" s="26"/>
      <c r="J97" s="34" t="s">
        <v>107</v>
      </c>
      <c r="K97" s="40">
        <v>48</v>
      </c>
      <c r="L97" s="170"/>
      <c r="M97" s="26">
        <v>1</v>
      </c>
      <c r="N97" s="34" t="s">
        <v>320</v>
      </c>
      <c r="O97" s="35" t="s">
        <v>25</v>
      </c>
      <c r="P97" s="26" t="s">
        <v>114</v>
      </c>
      <c r="Q97" s="34" t="s">
        <v>334</v>
      </c>
      <c r="R97" s="53">
        <v>6.864</v>
      </c>
      <c r="S97" s="51" t="s">
        <v>330</v>
      </c>
      <c r="T97" s="20">
        <v>43819</v>
      </c>
      <c r="U97" s="20">
        <v>43622</v>
      </c>
      <c r="V97" s="34"/>
      <c r="W97" s="22"/>
      <c r="X97" s="21"/>
      <c r="Y97" s="140"/>
      <c r="Z97" s="140"/>
      <c r="AA97" s="26"/>
      <c r="AB97" s="26"/>
      <c r="AC97" s="26"/>
      <c r="AD97" s="26">
        <f t="shared" si="18"/>
        <v>0</v>
      </c>
      <c r="AE97" s="66"/>
      <c r="AF97" s="66"/>
      <c r="AG97" s="66"/>
      <c r="AH97" s="66"/>
      <c r="AI97" s="36"/>
      <c r="AJ97" s="36"/>
      <c r="AK97" s="36"/>
      <c r="AL97" s="7">
        <f t="shared" si="6"/>
        <v>0</v>
      </c>
      <c r="AM97" s="148"/>
      <c r="AN97" s="36"/>
      <c r="AO97" s="26"/>
      <c r="AP97" s="26"/>
      <c r="AQ97" s="71"/>
      <c r="AR97" s="21"/>
    </row>
    <row r="98" customHeight="1" spans="1:44">
      <c r="A98" s="21" t="s">
        <v>327</v>
      </c>
      <c r="B98" s="21"/>
      <c r="C98" s="21"/>
      <c r="D98" s="21"/>
      <c r="E98" s="22" t="s">
        <v>224</v>
      </c>
      <c r="F98" s="21"/>
      <c r="G98" s="21"/>
      <c r="H98" s="21"/>
      <c r="I98" s="26"/>
      <c r="J98" s="34" t="s">
        <v>107</v>
      </c>
      <c r="K98" s="40">
        <v>48</v>
      </c>
      <c r="L98" s="170"/>
      <c r="M98" s="26">
        <v>1</v>
      </c>
      <c r="N98" s="34" t="s">
        <v>320</v>
      </c>
      <c r="O98" s="35" t="s">
        <v>25</v>
      </c>
      <c r="P98" s="26" t="s">
        <v>114</v>
      </c>
      <c r="Q98" s="34" t="s">
        <v>335</v>
      </c>
      <c r="R98" s="53">
        <v>12.672</v>
      </c>
      <c r="S98" s="51" t="s">
        <v>330</v>
      </c>
      <c r="T98" s="20">
        <v>43819</v>
      </c>
      <c r="U98" s="20">
        <v>43622</v>
      </c>
      <c r="V98" s="34"/>
      <c r="W98" s="22"/>
      <c r="X98" s="21"/>
      <c r="Y98" s="140"/>
      <c r="Z98" s="140"/>
      <c r="AA98" s="26"/>
      <c r="AB98" s="26"/>
      <c r="AC98" s="26"/>
      <c r="AD98" s="26">
        <f t="shared" si="18"/>
        <v>0</v>
      </c>
      <c r="AE98" s="66"/>
      <c r="AF98" s="66"/>
      <c r="AG98" s="66"/>
      <c r="AH98" s="66"/>
      <c r="AI98" s="36"/>
      <c r="AJ98" s="36"/>
      <c r="AK98" s="36"/>
      <c r="AL98" s="7">
        <f t="shared" si="6"/>
        <v>0</v>
      </c>
      <c r="AM98" s="148"/>
      <c r="AN98" s="36"/>
      <c r="AO98" s="26"/>
      <c r="AP98" s="26"/>
      <c r="AQ98" s="71"/>
      <c r="AR98" s="21"/>
    </row>
    <row r="99" customHeight="1" spans="1:46">
      <c r="A99" s="21"/>
      <c r="B99" s="21"/>
      <c r="C99" s="21"/>
      <c r="D99" s="21"/>
      <c r="E99" s="30" t="s">
        <v>318</v>
      </c>
      <c r="F99" s="29"/>
      <c r="G99" s="29"/>
      <c r="H99" s="29"/>
      <c r="I99" s="36"/>
      <c r="J99" s="37" t="s">
        <v>336</v>
      </c>
      <c r="K99" s="36">
        <v>49</v>
      </c>
      <c r="L99" s="30"/>
      <c r="M99" s="36">
        <v>1</v>
      </c>
      <c r="N99" s="37" t="s">
        <v>320</v>
      </c>
      <c r="O99" s="137" t="s">
        <v>25</v>
      </c>
      <c r="P99" s="36" t="s">
        <v>114</v>
      </c>
      <c r="Q99" s="37" t="s">
        <v>337</v>
      </c>
      <c r="R99" s="53">
        <v>200</v>
      </c>
      <c r="S99" s="51" t="s">
        <v>330</v>
      </c>
      <c r="T99" s="20">
        <v>43819</v>
      </c>
      <c r="U99" s="20">
        <v>43622</v>
      </c>
      <c r="V99" s="34"/>
      <c r="W99" s="21"/>
      <c r="X99" s="21"/>
      <c r="Y99" s="140"/>
      <c r="Z99" s="140"/>
      <c r="AA99" s="26"/>
      <c r="AB99" s="26"/>
      <c r="AC99" s="26"/>
      <c r="AD99" s="26">
        <f t="shared" si="18"/>
        <v>0</v>
      </c>
      <c r="AE99" s="66"/>
      <c r="AF99" s="66"/>
      <c r="AG99" s="66"/>
      <c r="AH99" s="66"/>
      <c r="AI99" s="36"/>
      <c r="AJ99" s="36"/>
      <c r="AK99" s="36"/>
      <c r="AL99" s="7">
        <f t="shared" si="6"/>
        <v>0</v>
      </c>
      <c r="AM99" s="148"/>
      <c r="AN99" s="36"/>
      <c r="AO99" s="26">
        <f>SUM(AE99)</f>
        <v>0</v>
      </c>
      <c r="AP99" s="26">
        <f>AD99+AO99</f>
        <v>0</v>
      </c>
      <c r="AQ99" s="71">
        <f>R99-AP99</f>
        <v>200</v>
      </c>
      <c r="AR99" s="21"/>
      <c r="AT99" s="12">
        <v>2019</v>
      </c>
    </row>
    <row r="100" customHeight="1" spans="1:46">
      <c r="A100" s="21"/>
      <c r="B100" s="21"/>
      <c r="C100" s="21"/>
      <c r="D100" s="21"/>
      <c r="E100" s="30" t="s">
        <v>318</v>
      </c>
      <c r="F100" s="29"/>
      <c r="G100" s="29"/>
      <c r="H100" s="29"/>
      <c r="I100" s="36"/>
      <c r="J100" s="37" t="s">
        <v>107</v>
      </c>
      <c r="K100" s="36">
        <v>50</v>
      </c>
      <c r="L100" s="30"/>
      <c r="M100" s="171">
        <v>1</v>
      </c>
      <c r="N100" s="37" t="s">
        <v>320</v>
      </c>
      <c r="O100" s="137" t="s">
        <v>25</v>
      </c>
      <c r="P100" s="36" t="s">
        <v>114</v>
      </c>
      <c r="Q100" s="37" t="s">
        <v>338</v>
      </c>
      <c r="R100" s="53">
        <v>50</v>
      </c>
      <c r="S100" s="51" t="s">
        <v>339</v>
      </c>
      <c r="T100" s="20">
        <v>43819</v>
      </c>
      <c r="U100" s="20">
        <v>43622</v>
      </c>
      <c r="V100" s="34"/>
      <c r="W100" s="21"/>
      <c r="X100" s="21"/>
      <c r="Y100" s="140"/>
      <c r="Z100" s="140"/>
      <c r="AA100" s="26"/>
      <c r="AB100" s="26"/>
      <c r="AC100" s="26"/>
      <c r="AD100" s="26">
        <f t="shared" si="18"/>
        <v>0</v>
      </c>
      <c r="AE100" s="66"/>
      <c r="AF100" s="66"/>
      <c r="AG100" s="66"/>
      <c r="AH100" s="66"/>
      <c r="AI100" s="36"/>
      <c r="AJ100" s="36"/>
      <c r="AK100" s="36"/>
      <c r="AL100" s="7">
        <f t="shared" si="6"/>
        <v>0</v>
      </c>
      <c r="AM100" s="148"/>
      <c r="AN100" s="36"/>
      <c r="AO100" s="26">
        <f>SUM(AE100)</f>
        <v>0</v>
      </c>
      <c r="AP100" s="26">
        <f>AD100+AO100</f>
        <v>0</v>
      </c>
      <c r="AQ100" s="71">
        <f>R100-AP100</f>
        <v>50</v>
      </c>
      <c r="AR100" s="21"/>
      <c r="AT100" s="12">
        <v>2019</v>
      </c>
    </row>
    <row r="101" customHeight="1" spans="1:46">
      <c r="A101" s="21"/>
      <c r="B101" s="21"/>
      <c r="C101" s="21"/>
      <c r="D101" s="21"/>
      <c r="E101" s="22" t="s">
        <v>318</v>
      </c>
      <c r="F101" s="21"/>
      <c r="G101" s="21"/>
      <c r="H101" s="21"/>
      <c r="I101" s="26"/>
      <c r="J101" s="34" t="s">
        <v>107</v>
      </c>
      <c r="K101" s="26">
        <v>51</v>
      </c>
      <c r="L101" s="22" t="s">
        <v>340</v>
      </c>
      <c r="M101" s="26">
        <v>1</v>
      </c>
      <c r="N101" s="34" t="s">
        <v>320</v>
      </c>
      <c r="O101" s="35" t="s">
        <v>25</v>
      </c>
      <c r="P101" s="26" t="s">
        <v>114</v>
      </c>
      <c r="Q101" s="34" t="s">
        <v>341</v>
      </c>
      <c r="R101" s="53">
        <v>10</v>
      </c>
      <c r="S101" s="51" t="s">
        <v>268</v>
      </c>
      <c r="T101" s="20" t="s">
        <v>342</v>
      </c>
      <c r="U101" s="20">
        <v>43531</v>
      </c>
      <c r="V101" s="34"/>
      <c r="W101" s="21"/>
      <c r="X101" s="21"/>
      <c r="Y101" s="140"/>
      <c r="Z101" s="140"/>
      <c r="AA101" s="26"/>
      <c r="AB101" s="26"/>
      <c r="AC101" s="26"/>
      <c r="AD101" s="26">
        <f t="shared" si="18"/>
        <v>0</v>
      </c>
      <c r="AE101" s="66">
        <v>10</v>
      </c>
      <c r="AF101" s="66"/>
      <c r="AG101" s="66"/>
      <c r="AH101" s="66"/>
      <c r="AI101" s="36"/>
      <c r="AJ101" s="36"/>
      <c r="AK101" s="36"/>
      <c r="AL101" s="7">
        <f t="shared" si="6"/>
        <v>10</v>
      </c>
      <c r="AM101" s="148"/>
      <c r="AN101" s="36"/>
      <c r="AO101" s="200">
        <v>10</v>
      </c>
      <c r="AP101" s="200">
        <v>10</v>
      </c>
      <c r="AQ101" s="71">
        <f>R101-AP101</f>
        <v>0</v>
      </c>
      <c r="AR101" s="21" t="s">
        <v>74</v>
      </c>
      <c r="AT101" s="12">
        <v>2019</v>
      </c>
    </row>
    <row r="102" customHeight="1" spans="1:46">
      <c r="A102" s="21"/>
      <c r="B102" s="21"/>
      <c r="C102" s="21"/>
      <c r="D102" s="21"/>
      <c r="E102" s="162" t="s">
        <v>315</v>
      </c>
      <c r="F102" s="21"/>
      <c r="G102" s="21"/>
      <c r="H102" s="21"/>
      <c r="I102" s="26"/>
      <c r="J102" s="34" t="s">
        <v>343</v>
      </c>
      <c r="K102" s="172">
        <v>52</v>
      </c>
      <c r="L102" s="158" t="s">
        <v>344</v>
      </c>
      <c r="M102" s="26">
        <v>1</v>
      </c>
      <c r="N102" s="34" t="s">
        <v>345</v>
      </c>
      <c r="O102" s="35" t="s">
        <v>25</v>
      </c>
      <c r="P102" s="26" t="s">
        <v>236</v>
      </c>
      <c r="Q102" s="34" t="s">
        <v>346</v>
      </c>
      <c r="R102" s="53">
        <v>5</v>
      </c>
      <c r="S102" s="51" t="s">
        <v>268</v>
      </c>
      <c r="T102" s="20" t="s">
        <v>342</v>
      </c>
      <c r="U102" s="20">
        <v>43615</v>
      </c>
      <c r="V102" s="34"/>
      <c r="W102" s="21"/>
      <c r="X102" s="21"/>
      <c r="Y102" s="140"/>
      <c r="Z102" s="140"/>
      <c r="AA102" s="26"/>
      <c r="AB102" s="26"/>
      <c r="AC102" s="26"/>
      <c r="AD102" s="26">
        <f t="shared" si="18"/>
        <v>0</v>
      </c>
      <c r="AE102" s="66">
        <v>4.85</v>
      </c>
      <c r="AF102" s="66"/>
      <c r="AG102" s="66"/>
      <c r="AH102" s="66"/>
      <c r="AI102" s="36"/>
      <c r="AJ102" s="36"/>
      <c r="AK102" s="36"/>
      <c r="AL102" s="7">
        <f t="shared" si="6"/>
        <v>4.85</v>
      </c>
      <c r="AM102" s="148"/>
      <c r="AN102" s="36"/>
      <c r="AO102" s="26">
        <f>SUM(AE102)</f>
        <v>4.85</v>
      </c>
      <c r="AP102" s="26">
        <f t="shared" ref="AP102:AP108" si="20">AD102+AO102</f>
        <v>4.85</v>
      </c>
      <c r="AQ102" s="71">
        <f>R102-AP102</f>
        <v>0.15</v>
      </c>
      <c r="AR102" s="21" t="s">
        <v>74</v>
      </c>
      <c r="AS102" s="156" t="s">
        <v>111</v>
      </c>
      <c r="AT102" s="12">
        <v>2019</v>
      </c>
    </row>
    <row r="103" customHeight="1" spans="1:46">
      <c r="A103" s="21"/>
      <c r="B103" s="21"/>
      <c r="C103" s="21"/>
      <c r="D103" s="21"/>
      <c r="E103" s="162" t="s">
        <v>315</v>
      </c>
      <c r="F103" s="21"/>
      <c r="G103" s="21"/>
      <c r="H103" s="21"/>
      <c r="I103" s="26"/>
      <c r="J103" s="34" t="s">
        <v>343</v>
      </c>
      <c r="K103" s="173">
        <v>53</v>
      </c>
      <c r="L103" s="158" t="s">
        <v>347</v>
      </c>
      <c r="M103" s="26">
        <v>1</v>
      </c>
      <c r="N103" s="34" t="s">
        <v>348</v>
      </c>
      <c r="O103" s="35" t="s">
        <v>25</v>
      </c>
      <c r="P103" s="26" t="s">
        <v>236</v>
      </c>
      <c r="Q103" s="34" t="s">
        <v>349</v>
      </c>
      <c r="R103" s="53">
        <v>40</v>
      </c>
      <c r="S103" s="51" t="s">
        <v>268</v>
      </c>
      <c r="T103" s="20">
        <v>43616</v>
      </c>
      <c r="U103" s="20">
        <v>43615</v>
      </c>
      <c r="V103" s="34"/>
      <c r="W103" s="21">
        <v>15378505708</v>
      </c>
      <c r="X103" s="21"/>
      <c r="Y103" s="140"/>
      <c r="Z103" s="140"/>
      <c r="AA103" s="26"/>
      <c r="AB103" s="26"/>
      <c r="AC103" s="26"/>
      <c r="AD103" s="26">
        <f t="shared" si="18"/>
        <v>0</v>
      </c>
      <c r="AE103" s="66"/>
      <c r="AF103" s="66"/>
      <c r="AG103" s="66"/>
      <c r="AH103" s="66"/>
      <c r="AI103" s="36">
        <v>37.412257</v>
      </c>
      <c r="AJ103" s="36"/>
      <c r="AK103" s="36"/>
      <c r="AL103" s="7">
        <f t="shared" si="6"/>
        <v>37.412257</v>
      </c>
      <c r="AM103" s="148"/>
      <c r="AN103" s="36"/>
      <c r="AO103" s="26">
        <f>SUBTOTAL(9,AI103:AJ103)</f>
        <v>37.412257</v>
      </c>
      <c r="AP103" s="26">
        <f t="shared" si="20"/>
        <v>37.412257</v>
      </c>
      <c r="AQ103" s="71">
        <f>R103-AP103</f>
        <v>2.587743</v>
      </c>
      <c r="AR103" s="21" t="s">
        <v>100</v>
      </c>
      <c r="AT103" s="12">
        <v>2019</v>
      </c>
    </row>
    <row r="104" ht="23.25" customHeight="1" spans="1:46">
      <c r="A104" s="21"/>
      <c r="B104" s="21"/>
      <c r="C104" s="21"/>
      <c r="D104" s="21"/>
      <c r="E104" s="162" t="s">
        <v>315</v>
      </c>
      <c r="F104" s="21"/>
      <c r="G104" s="21"/>
      <c r="H104" s="21"/>
      <c r="I104" s="26"/>
      <c r="J104" s="115" t="s">
        <v>343</v>
      </c>
      <c r="K104" s="40">
        <v>54</v>
      </c>
      <c r="L104" s="115" t="s">
        <v>350</v>
      </c>
      <c r="M104" s="26">
        <v>1</v>
      </c>
      <c r="N104" s="34" t="s">
        <v>351</v>
      </c>
      <c r="O104" s="35" t="s">
        <v>25</v>
      </c>
      <c r="P104" s="26" t="s">
        <v>70</v>
      </c>
      <c r="Q104" s="191" t="s">
        <v>352</v>
      </c>
      <c r="R104" s="53">
        <v>19.5</v>
      </c>
      <c r="S104" s="51" t="s">
        <v>268</v>
      </c>
      <c r="T104" s="20">
        <v>43687</v>
      </c>
      <c r="U104" s="20">
        <v>43707</v>
      </c>
      <c r="V104" s="34"/>
      <c r="W104" s="21" t="s">
        <v>353</v>
      </c>
      <c r="X104" s="21" t="s">
        <v>353</v>
      </c>
      <c r="Y104" s="140"/>
      <c r="Z104" s="140"/>
      <c r="AA104" s="26"/>
      <c r="AB104" s="26"/>
      <c r="AC104" s="26"/>
      <c r="AD104" s="26">
        <f t="shared" si="18"/>
        <v>0</v>
      </c>
      <c r="AE104" s="66"/>
      <c r="AF104" s="66"/>
      <c r="AG104" s="66"/>
      <c r="AH104" s="66"/>
      <c r="AI104" s="36"/>
      <c r="AJ104" s="36"/>
      <c r="AK104" s="36"/>
      <c r="AL104" s="7">
        <f t="shared" si="6"/>
        <v>0</v>
      </c>
      <c r="AM104" s="148"/>
      <c r="AN104" s="36"/>
      <c r="AO104" s="26">
        <f>SUM(AE104)</f>
        <v>0</v>
      </c>
      <c r="AP104" s="26">
        <f t="shared" si="20"/>
        <v>0</v>
      </c>
      <c r="AQ104" s="71">
        <v>19.5</v>
      </c>
      <c r="AR104" s="21" t="s">
        <v>91</v>
      </c>
      <c r="AS104" s="13" t="s">
        <v>354</v>
      </c>
      <c r="AT104" s="12">
        <v>2019</v>
      </c>
    </row>
    <row r="105" ht="23.25" customHeight="1" spans="1:46">
      <c r="A105" s="21"/>
      <c r="B105" s="21"/>
      <c r="C105" s="21"/>
      <c r="D105" s="21"/>
      <c r="E105" s="162" t="s">
        <v>315</v>
      </c>
      <c r="F105" s="21"/>
      <c r="G105" s="21"/>
      <c r="H105" s="21"/>
      <c r="I105" s="26"/>
      <c r="J105" s="117"/>
      <c r="K105" s="118"/>
      <c r="L105" s="117"/>
      <c r="M105" s="26">
        <v>1</v>
      </c>
      <c r="N105" s="34" t="s">
        <v>351</v>
      </c>
      <c r="O105" s="35" t="s">
        <v>25</v>
      </c>
      <c r="P105" s="26" t="s">
        <v>70</v>
      </c>
      <c r="Q105" s="191" t="s">
        <v>355</v>
      </c>
      <c r="R105" s="53">
        <v>40.5</v>
      </c>
      <c r="S105" s="51" t="s">
        <v>268</v>
      </c>
      <c r="T105" s="20">
        <v>43687</v>
      </c>
      <c r="U105" s="20">
        <v>43707</v>
      </c>
      <c r="V105" s="34"/>
      <c r="W105" s="21" t="s">
        <v>353</v>
      </c>
      <c r="X105" s="21" t="s">
        <v>353</v>
      </c>
      <c r="Y105" s="140"/>
      <c r="Z105" s="140"/>
      <c r="AA105" s="26"/>
      <c r="AB105" s="26"/>
      <c r="AC105" s="26"/>
      <c r="AD105" s="26">
        <f t="shared" si="18"/>
        <v>0</v>
      </c>
      <c r="AE105" s="66"/>
      <c r="AF105" s="66"/>
      <c r="AG105" s="66"/>
      <c r="AH105" s="66"/>
      <c r="AI105" s="36"/>
      <c r="AJ105" s="36"/>
      <c r="AK105" s="36"/>
      <c r="AL105" s="7">
        <f t="shared" si="6"/>
        <v>0</v>
      </c>
      <c r="AM105" s="148"/>
      <c r="AN105" s="36"/>
      <c r="AO105" s="26">
        <f>SUM(AE105)</f>
        <v>0</v>
      </c>
      <c r="AP105" s="26">
        <f t="shared" si="20"/>
        <v>0</v>
      </c>
      <c r="AQ105" s="71">
        <v>40.5</v>
      </c>
      <c r="AR105" s="21" t="s">
        <v>106</v>
      </c>
      <c r="AS105" s="13" t="s">
        <v>356</v>
      </c>
      <c r="AT105" s="12">
        <v>2019</v>
      </c>
    </row>
    <row r="106" ht="23.25" customHeight="1" spans="1:46">
      <c r="A106" s="21"/>
      <c r="B106" s="21"/>
      <c r="C106" s="21"/>
      <c r="D106" s="21"/>
      <c r="E106" s="162" t="s">
        <v>315</v>
      </c>
      <c r="F106" s="21"/>
      <c r="G106" s="21"/>
      <c r="H106" s="20">
        <v>43699</v>
      </c>
      <c r="I106" s="26">
        <v>49.56</v>
      </c>
      <c r="J106" s="117"/>
      <c r="K106" s="118"/>
      <c r="L106" s="117"/>
      <c r="M106" s="26">
        <v>1</v>
      </c>
      <c r="N106" s="34" t="s">
        <v>351</v>
      </c>
      <c r="O106" s="35" t="s">
        <v>25</v>
      </c>
      <c r="P106" s="26" t="s">
        <v>70</v>
      </c>
      <c r="Q106" s="191" t="s">
        <v>357</v>
      </c>
      <c r="R106" s="53">
        <v>49.56</v>
      </c>
      <c r="S106" s="51" t="s">
        <v>268</v>
      </c>
      <c r="T106" s="20">
        <v>43687</v>
      </c>
      <c r="U106" s="20">
        <v>43707</v>
      </c>
      <c r="V106" s="34"/>
      <c r="W106" s="21" t="s">
        <v>358</v>
      </c>
      <c r="X106" s="21" t="s">
        <v>359</v>
      </c>
      <c r="Y106" s="140"/>
      <c r="Z106" s="140"/>
      <c r="AA106" s="26"/>
      <c r="AB106" s="26"/>
      <c r="AC106" s="26"/>
      <c r="AD106" s="26">
        <f t="shared" si="18"/>
        <v>0</v>
      </c>
      <c r="AE106" s="66">
        <v>49.56</v>
      </c>
      <c r="AF106" s="66"/>
      <c r="AG106" s="66"/>
      <c r="AH106" s="66"/>
      <c r="AI106" s="36"/>
      <c r="AJ106" s="36"/>
      <c r="AK106" s="36"/>
      <c r="AL106" s="7">
        <f t="shared" si="6"/>
        <v>49.56</v>
      </c>
      <c r="AM106" s="148"/>
      <c r="AN106" s="36"/>
      <c r="AO106" s="26">
        <f>SUM(AE106)</f>
        <v>49.56</v>
      </c>
      <c r="AP106" s="26">
        <f t="shared" si="20"/>
        <v>49.56</v>
      </c>
      <c r="AQ106" s="71">
        <f>AP106-R106</f>
        <v>0</v>
      </c>
      <c r="AR106" s="21" t="s">
        <v>74</v>
      </c>
      <c r="AT106" s="12">
        <v>2019</v>
      </c>
    </row>
    <row r="107" ht="23.25" customHeight="1" spans="1:46">
      <c r="A107" s="21"/>
      <c r="B107" s="21"/>
      <c r="C107" s="21"/>
      <c r="D107" s="21"/>
      <c r="E107" s="162" t="s">
        <v>315</v>
      </c>
      <c r="F107" s="21"/>
      <c r="G107" s="21"/>
      <c r="H107" s="21"/>
      <c r="I107" s="26"/>
      <c r="J107" s="116"/>
      <c r="K107" s="42"/>
      <c r="L107" s="116"/>
      <c r="M107" s="26">
        <v>1</v>
      </c>
      <c r="N107" s="34" t="s">
        <v>351</v>
      </c>
      <c r="O107" s="35" t="s">
        <v>25</v>
      </c>
      <c r="P107" s="26" t="s">
        <v>70</v>
      </c>
      <c r="Q107" s="191" t="s">
        <v>360</v>
      </c>
      <c r="R107" s="53">
        <v>5.44</v>
      </c>
      <c r="S107" s="51" t="s">
        <v>268</v>
      </c>
      <c r="T107" s="20">
        <v>43687</v>
      </c>
      <c r="U107" s="20">
        <v>43707</v>
      </c>
      <c r="V107" s="34"/>
      <c r="W107" s="21" t="s">
        <v>353</v>
      </c>
      <c r="X107" s="21" t="s">
        <v>353</v>
      </c>
      <c r="Y107" s="140"/>
      <c r="Z107" s="140"/>
      <c r="AA107" s="26"/>
      <c r="AB107" s="26"/>
      <c r="AC107" s="26"/>
      <c r="AD107" s="26">
        <f t="shared" si="18"/>
        <v>0</v>
      </c>
      <c r="AE107" s="66"/>
      <c r="AF107" s="66"/>
      <c r="AG107" s="66"/>
      <c r="AH107" s="66"/>
      <c r="AI107" s="36"/>
      <c r="AJ107" s="36"/>
      <c r="AK107" s="36"/>
      <c r="AL107" s="7">
        <f t="shared" si="6"/>
        <v>0</v>
      </c>
      <c r="AM107" s="148"/>
      <c r="AN107" s="36"/>
      <c r="AO107" s="26">
        <f>SUM(AE107)</f>
        <v>0</v>
      </c>
      <c r="AP107" s="26">
        <f t="shared" si="20"/>
        <v>0</v>
      </c>
      <c r="AQ107" s="71">
        <v>5.44</v>
      </c>
      <c r="AR107" s="21" t="s">
        <v>75</v>
      </c>
      <c r="AS107" s="13" t="s">
        <v>361</v>
      </c>
      <c r="AT107" s="12">
        <v>2019</v>
      </c>
    </row>
    <row r="108" ht="23.25" customHeight="1" spans="1:46">
      <c r="A108" s="21"/>
      <c r="B108" s="21"/>
      <c r="C108" s="21"/>
      <c r="D108" s="21"/>
      <c r="E108" s="162" t="s">
        <v>315</v>
      </c>
      <c r="F108" s="21"/>
      <c r="G108" s="21"/>
      <c r="H108" s="161"/>
      <c r="I108" s="26"/>
      <c r="J108" s="115" t="s">
        <v>343</v>
      </c>
      <c r="K108" s="161">
        <v>55</v>
      </c>
      <c r="L108" s="174" t="s">
        <v>362</v>
      </c>
      <c r="M108" s="65">
        <v>1</v>
      </c>
      <c r="N108" s="161" t="s">
        <v>363</v>
      </c>
      <c r="O108" s="167" t="s">
        <v>25</v>
      </c>
      <c r="P108" s="65" t="s">
        <v>364</v>
      </c>
      <c r="Q108" s="192" t="s">
        <v>365</v>
      </c>
      <c r="R108" s="189">
        <v>50</v>
      </c>
      <c r="S108" s="51" t="s">
        <v>268</v>
      </c>
      <c r="T108" s="190">
        <v>43830</v>
      </c>
      <c r="U108" s="190">
        <v>43615</v>
      </c>
      <c r="V108" s="34"/>
      <c r="W108" s="21"/>
      <c r="X108" s="21"/>
      <c r="Y108" s="140"/>
      <c r="Z108" s="140"/>
      <c r="AA108" s="26"/>
      <c r="AB108" s="26"/>
      <c r="AC108" s="26"/>
      <c r="AD108" s="26">
        <f t="shared" si="18"/>
        <v>0</v>
      </c>
      <c r="AE108" s="66"/>
      <c r="AF108" s="66"/>
      <c r="AG108" s="66"/>
      <c r="AH108" s="66"/>
      <c r="AI108" s="36"/>
      <c r="AJ108" s="36"/>
      <c r="AK108" s="36"/>
      <c r="AL108" s="7">
        <f t="shared" si="6"/>
        <v>0</v>
      </c>
      <c r="AM108" s="148"/>
      <c r="AN108" s="36"/>
      <c r="AO108" s="26">
        <f>SUM(AE108)</f>
        <v>0</v>
      </c>
      <c r="AP108" s="26">
        <f t="shared" si="20"/>
        <v>0</v>
      </c>
      <c r="AQ108" s="71"/>
      <c r="AR108" s="21"/>
      <c r="AT108" s="12">
        <v>2019</v>
      </c>
    </row>
    <row r="109" ht="23.25" customHeight="1" spans="1:46">
      <c r="A109" s="21"/>
      <c r="B109" s="21"/>
      <c r="C109" s="21"/>
      <c r="D109" s="21"/>
      <c r="E109" s="162" t="s">
        <v>315</v>
      </c>
      <c r="F109" s="21"/>
      <c r="G109" s="21"/>
      <c r="H109" s="161"/>
      <c r="I109" s="26"/>
      <c r="J109" s="117"/>
      <c r="K109" s="161"/>
      <c r="L109" s="174"/>
      <c r="M109" s="65">
        <v>1</v>
      </c>
      <c r="N109" s="161" t="s">
        <v>363</v>
      </c>
      <c r="O109" s="167" t="s">
        <v>25</v>
      </c>
      <c r="P109" s="65" t="s">
        <v>364</v>
      </c>
      <c r="Q109" s="192" t="s">
        <v>366</v>
      </c>
      <c r="R109" s="189">
        <v>38</v>
      </c>
      <c r="S109" s="51" t="s">
        <v>268</v>
      </c>
      <c r="T109" s="190">
        <v>43830</v>
      </c>
      <c r="U109" s="190">
        <v>43615</v>
      </c>
      <c r="V109" s="34"/>
      <c r="W109" s="21"/>
      <c r="X109" s="21"/>
      <c r="Y109" s="140"/>
      <c r="Z109" s="140"/>
      <c r="AA109" s="26"/>
      <c r="AB109" s="26"/>
      <c r="AC109" s="26"/>
      <c r="AD109" s="26">
        <f t="shared" si="18"/>
        <v>0</v>
      </c>
      <c r="AE109" s="66"/>
      <c r="AF109" s="66"/>
      <c r="AG109" s="66"/>
      <c r="AH109" s="66"/>
      <c r="AI109" s="36"/>
      <c r="AJ109" s="36"/>
      <c r="AK109" s="36"/>
      <c r="AL109" s="7">
        <f t="shared" si="6"/>
        <v>0</v>
      </c>
      <c r="AM109" s="148"/>
      <c r="AN109" s="36"/>
      <c r="AO109" s="26"/>
      <c r="AP109" s="26"/>
      <c r="AQ109" s="71"/>
      <c r="AR109" s="21"/>
      <c r="AT109" s="12">
        <v>2019</v>
      </c>
    </row>
    <row r="110" ht="39" customHeight="1" spans="1:46">
      <c r="A110" s="21"/>
      <c r="B110" s="21"/>
      <c r="C110" s="21"/>
      <c r="D110" s="21"/>
      <c r="E110" s="162" t="s">
        <v>315</v>
      </c>
      <c r="F110" s="21"/>
      <c r="G110" s="21"/>
      <c r="H110" s="161"/>
      <c r="I110" s="26"/>
      <c r="J110" s="116"/>
      <c r="K110" s="161"/>
      <c r="L110" s="174"/>
      <c r="M110" s="65">
        <v>1</v>
      </c>
      <c r="N110" s="161" t="s">
        <v>363</v>
      </c>
      <c r="O110" s="167" t="s">
        <v>25</v>
      </c>
      <c r="P110" s="65" t="s">
        <v>364</v>
      </c>
      <c r="Q110" s="192" t="s">
        <v>367</v>
      </c>
      <c r="R110" s="189">
        <v>12</v>
      </c>
      <c r="S110" s="51" t="s">
        <v>268</v>
      </c>
      <c r="T110" s="190">
        <v>43830</v>
      </c>
      <c r="U110" s="190">
        <v>43615</v>
      </c>
      <c r="V110" s="34"/>
      <c r="W110" s="21"/>
      <c r="X110" s="21"/>
      <c r="Y110" s="140"/>
      <c r="Z110" s="140"/>
      <c r="AA110" s="26"/>
      <c r="AB110" s="26"/>
      <c r="AC110" s="26"/>
      <c r="AD110" s="26">
        <f t="shared" si="18"/>
        <v>0</v>
      </c>
      <c r="AE110" s="66"/>
      <c r="AF110" s="66"/>
      <c r="AG110" s="66"/>
      <c r="AH110" s="66"/>
      <c r="AI110" s="36"/>
      <c r="AJ110" s="36"/>
      <c r="AK110" s="36"/>
      <c r="AL110" s="7">
        <f t="shared" si="6"/>
        <v>0</v>
      </c>
      <c r="AM110" s="148"/>
      <c r="AN110" s="36"/>
      <c r="AO110" s="26"/>
      <c r="AP110" s="26"/>
      <c r="AQ110" s="71"/>
      <c r="AR110" s="21"/>
      <c r="AT110" s="12">
        <v>2019</v>
      </c>
    </row>
    <row r="111" ht="23.25" customHeight="1" spans="1:46">
      <c r="A111" s="21"/>
      <c r="B111" s="21"/>
      <c r="C111" s="21"/>
      <c r="D111" s="21"/>
      <c r="E111" s="162" t="s">
        <v>315</v>
      </c>
      <c r="F111" s="21"/>
      <c r="G111" s="21"/>
      <c r="H111" s="161"/>
      <c r="I111" s="26"/>
      <c r="J111" s="34" t="s">
        <v>107</v>
      </c>
      <c r="K111" s="175">
        <v>56</v>
      </c>
      <c r="L111" s="176" t="s">
        <v>368</v>
      </c>
      <c r="M111" s="65">
        <v>1</v>
      </c>
      <c r="N111" s="161" t="s">
        <v>369</v>
      </c>
      <c r="O111" s="167" t="s">
        <v>25</v>
      </c>
      <c r="P111" s="65" t="s">
        <v>364</v>
      </c>
      <c r="Q111" s="192" t="s">
        <v>370</v>
      </c>
      <c r="R111" s="189">
        <v>15</v>
      </c>
      <c r="S111" s="161" t="s">
        <v>268</v>
      </c>
      <c r="T111" s="190">
        <v>43830</v>
      </c>
      <c r="U111" s="190">
        <v>43615</v>
      </c>
      <c r="V111" s="34"/>
      <c r="W111" s="21"/>
      <c r="X111" s="21"/>
      <c r="Y111" s="140"/>
      <c r="Z111" s="140"/>
      <c r="AA111" s="26"/>
      <c r="AB111" s="26"/>
      <c r="AC111" s="26"/>
      <c r="AD111" s="26">
        <f t="shared" si="18"/>
        <v>0</v>
      </c>
      <c r="AE111" s="66"/>
      <c r="AF111" s="66"/>
      <c r="AG111" s="66"/>
      <c r="AH111" s="66"/>
      <c r="AI111" s="36"/>
      <c r="AJ111" s="36"/>
      <c r="AK111" s="36"/>
      <c r="AL111" s="7">
        <f t="shared" si="6"/>
        <v>0</v>
      </c>
      <c r="AM111" s="148"/>
      <c r="AN111" s="36"/>
      <c r="AO111" s="26">
        <f t="shared" ref="AO111:AO116" si="21">SUM(AE111)</f>
        <v>0</v>
      </c>
      <c r="AP111" s="26">
        <f t="shared" ref="AP111:AP119" si="22">AD111+AO111</f>
        <v>0</v>
      </c>
      <c r="AQ111" s="71"/>
      <c r="AR111" s="21"/>
      <c r="AT111" s="12">
        <v>2019</v>
      </c>
    </row>
    <row r="112" ht="23.25" customHeight="1" spans="1:46">
      <c r="A112" s="21"/>
      <c r="B112" s="21"/>
      <c r="C112" s="21"/>
      <c r="D112" s="21"/>
      <c r="E112" s="162" t="s">
        <v>315</v>
      </c>
      <c r="F112" s="21"/>
      <c r="G112" s="21"/>
      <c r="H112" s="161"/>
      <c r="I112" s="26"/>
      <c r="J112" s="34" t="s">
        <v>107</v>
      </c>
      <c r="K112" s="161">
        <v>57</v>
      </c>
      <c r="L112" s="176" t="s">
        <v>371</v>
      </c>
      <c r="M112" s="65">
        <v>1</v>
      </c>
      <c r="N112" s="161" t="s">
        <v>372</v>
      </c>
      <c r="O112" s="167" t="s">
        <v>25</v>
      </c>
      <c r="P112" s="65" t="s">
        <v>144</v>
      </c>
      <c r="Q112" s="192" t="s">
        <v>373</v>
      </c>
      <c r="R112" s="189">
        <v>25</v>
      </c>
      <c r="S112" s="161" t="s">
        <v>268</v>
      </c>
      <c r="T112" s="190">
        <v>43758</v>
      </c>
      <c r="U112" s="190">
        <v>43621</v>
      </c>
      <c r="V112" s="34"/>
      <c r="W112" s="21">
        <v>13795648882</v>
      </c>
      <c r="X112" s="21" t="s">
        <v>374</v>
      </c>
      <c r="Y112" s="140"/>
      <c r="Z112" s="140"/>
      <c r="AA112" s="26"/>
      <c r="AB112" s="26"/>
      <c r="AC112" s="26"/>
      <c r="AD112" s="26">
        <f t="shared" si="18"/>
        <v>0</v>
      </c>
      <c r="AE112" s="66">
        <v>21.104745</v>
      </c>
      <c r="AF112" s="66"/>
      <c r="AG112" s="66"/>
      <c r="AH112" s="66"/>
      <c r="AI112" s="36"/>
      <c r="AJ112" s="36"/>
      <c r="AK112" s="36"/>
      <c r="AL112" s="7">
        <f t="shared" si="6"/>
        <v>21.104745</v>
      </c>
      <c r="AM112" s="148"/>
      <c r="AN112" s="36"/>
      <c r="AO112" s="26">
        <f t="shared" si="21"/>
        <v>21.104745</v>
      </c>
      <c r="AP112" s="26">
        <f t="shared" si="22"/>
        <v>21.104745</v>
      </c>
      <c r="AQ112" s="71"/>
      <c r="AR112" s="21" t="s">
        <v>91</v>
      </c>
      <c r="AT112" s="12">
        <v>2019</v>
      </c>
    </row>
    <row r="113" ht="39.75" customHeight="1" spans="1:46">
      <c r="A113" s="21"/>
      <c r="B113" s="21"/>
      <c r="C113" s="21"/>
      <c r="D113" s="21"/>
      <c r="E113" s="162" t="s">
        <v>315</v>
      </c>
      <c r="F113" s="21"/>
      <c r="G113" s="21"/>
      <c r="H113" s="161"/>
      <c r="I113" s="26"/>
      <c r="J113" s="34" t="s">
        <v>343</v>
      </c>
      <c r="K113" s="160">
        <v>58</v>
      </c>
      <c r="L113" s="177" t="s">
        <v>375</v>
      </c>
      <c r="M113" s="65">
        <v>1</v>
      </c>
      <c r="N113" s="161" t="s">
        <v>143</v>
      </c>
      <c r="O113" s="167" t="s">
        <v>25</v>
      </c>
      <c r="P113" s="65" t="s">
        <v>144</v>
      </c>
      <c r="Q113" s="192" t="s">
        <v>376</v>
      </c>
      <c r="R113" s="189">
        <v>10</v>
      </c>
      <c r="S113" s="161" t="s">
        <v>268</v>
      </c>
      <c r="T113" s="190">
        <v>43647</v>
      </c>
      <c r="U113" s="190">
        <v>43621</v>
      </c>
      <c r="V113" s="34"/>
      <c r="W113" s="21">
        <v>13795648882</v>
      </c>
      <c r="X113" s="21" t="s">
        <v>374</v>
      </c>
      <c r="Y113" s="140"/>
      <c r="Z113" s="140"/>
      <c r="AA113" s="26"/>
      <c r="AB113" s="26"/>
      <c r="AC113" s="26"/>
      <c r="AD113" s="26">
        <f t="shared" si="18"/>
        <v>0</v>
      </c>
      <c r="AE113" s="66">
        <v>8.83</v>
      </c>
      <c r="AF113" s="66"/>
      <c r="AG113" s="66"/>
      <c r="AH113" s="66"/>
      <c r="AI113" s="36"/>
      <c r="AJ113" s="36"/>
      <c r="AK113" s="36"/>
      <c r="AL113" s="7">
        <f t="shared" si="6"/>
        <v>8.83</v>
      </c>
      <c r="AM113" s="148"/>
      <c r="AN113" s="36"/>
      <c r="AO113" s="26">
        <f t="shared" si="21"/>
        <v>8.83</v>
      </c>
      <c r="AP113" s="26">
        <f t="shared" si="22"/>
        <v>8.83</v>
      </c>
      <c r="AQ113" s="71">
        <f>R113-AP113</f>
        <v>1.17</v>
      </c>
      <c r="AR113" s="21" t="s">
        <v>74</v>
      </c>
      <c r="AS113" s="13" t="s">
        <v>111</v>
      </c>
      <c r="AT113" s="12">
        <v>2019</v>
      </c>
    </row>
    <row r="114" ht="32.25" customHeight="1" spans="1:46">
      <c r="A114" s="21"/>
      <c r="B114" s="21"/>
      <c r="C114" s="21"/>
      <c r="D114" s="21"/>
      <c r="E114" s="162" t="s">
        <v>315</v>
      </c>
      <c r="F114" s="21"/>
      <c r="G114" s="21"/>
      <c r="H114" s="161"/>
      <c r="I114" s="26"/>
      <c r="J114" s="34" t="s">
        <v>377</v>
      </c>
      <c r="K114" s="161">
        <v>59</v>
      </c>
      <c r="L114" s="168" t="s">
        <v>378</v>
      </c>
      <c r="M114" s="65">
        <v>1</v>
      </c>
      <c r="N114" s="161" t="s">
        <v>293</v>
      </c>
      <c r="O114" s="167" t="s">
        <v>25</v>
      </c>
      <c r="P114" s="65" t="s">
        <v>293</v>
      </c>
      <c r="Q114" s="192" t="s">
        <v>379</v>
      </c>
      <c r="R114" s="189">
        <v>44</v>
      </c>
      <c r="S114" s="161" t="s">
        <v>268</v>
      </c>
      <c r="T114" s="190">
        <v>43758</v>
      </c>
      <c r="U114" s="190">
        <v>43621</v>
      </c>
      <c r="V114" s="34"/>
      <c r="W114" s="21">
        <v>13881552481</v>
      </c>
      <c r="X114" s="21"/>
      <c r="Y114" s="140"/>
      <c r="Z114" s="140"/>
      <c r="AA114" s="26"/>
      <c r="AB114" s="26"/>
      <c r="AC114" s="26"/>
      <c r="AD114" s="26">
        <f t="shared" si="18"/>
        <v>0</v>
      </c>
      <c r="AE114" s="66">
        <v>43.727</v>
      </c>
      <c r="AF114" s="66"/>
      <c r="AG114" s="66"/>
      <c r="AH114" s="66"/>
      <c r="AI114" s="36"/>
      <c r="AJ114" s="36"/>
      <c r="AK114" s="36"/>
      <c r="AL114" s="7">
        <f t="shared" si="6"/>
        <v>43.727</v>
      </c>
      <c r="AM114" s="148"/>
      <c r="AN114" s="36"/>
      <c r="AO114" s="26">
        <f t="shared" si="21"/>
        <v>43.727</v>
      </c>
      <c r="AP114" s="26">
        <f t="shared" si="22"/>
        <v>43.727</v>
      </c>
      <c r="AQ114" s="71">
        <f>R114-AP114</f>
        <v>0.273000000000003</v>
      </c>
      <c r="AR114" s="21" t="s">
        <v>223</v>
      </c>
      <c r="AS114" s="13" t="s">
        <v>111</v>
      </c>
      <c r="AT114" s="12">
        <v>2019</v>
      </c>
    </row>
    <row r="115" s="93" customFormat="1" ht="32.25" customHeight="1" spans="1:46">
      <c r="A115" s="29" t="s">
        <v>380</v>
      </c>
      <c r="B115" s="29"/>
      <c r="C115" s="29"/>
      <c r="D115" s="29"/>
      <c r="E115" s="163" t="s">
        <v>381</v>
      </c>
      <c r="F115" s="21"/>
      <c r="G115" s="21"/>
      <c r="H115" s="161"/>
      <c r="I115" s="26"/>
      <c r="J115" s="37" t="s">
        <v>377</v>
      </c>
      <c r="K115" s="178">
        <v>60</v>
      </c>
      <c r="L115" s="179" t="s">
        <v>382</v>
      </c>
      <c r="M115" s="36">
        <v>1</v>
      </c>
      <c r="N115" s="178" t="s">
        <v>114</v>
      </c>
      <c r="O115" s="167" t="s">
        <v>25</v>
      </c>
      <c r="P115" s="36" t="s">
        <v>114</v>
      </c>
      <c r="Q115" s="193"/>
      <c r="R115" s="178">
        <v>50</v>
      </c>
      <c r="S115" s="161" t="s">
        <v>268</v>
      </c>
      <c r="T115" s="194"/>
      <c r="U115" s="194"/>
      <c r="V115" s="37"/>
      <c r="W115" s="29"/>
      <c r="X115" s="29"/>
      <c r="Y115" s="196"/>
      <c r="Z115" s="196"/>
      <c r="AA115" s="36"/>
      <c r="AB115" s="36"/>
      <c r="AC115" s="36"/>
      <c r="AD115" s="36">
        <f t="shared" si="18"/>
        <v>0</v>
      </c>
      <c r="AE115" s="36">
        <v>49.631484</v>
      </c>
      <c r="AF115" s="36"/>
      <c r="AG115" s="36"/>
      <c r="AH115" s="36"/>
      <c r="AI115" s="36"/>
      <c r="AJ115" s="36"/>
      <c r="AK115" s="36"/>
      <c r="AL115" s="7">
        <f t="shared" si="6"/>
        <v>49.631484</v>
      </c>
      <c r="AM115" s="148"/>
      <c r="AN115" s="36"/>
      <c r="AO115" s="36">
        <f t="shared" si="21"/>
        <v>49.631484</v>
      </c>
      <c r="AP115" s="36">
        <f t="shared" si="22"/>
        <v>49.631484</v>
      </c>
      <c r="AQ115" s="71">
        <f>R115-AP115</f>
        <v>0.368516</v>
      </c>
      <c r="AR115" s="21" t="s">
        <v>223</v>
      </c>
      <c r="AS115" s="13" t="s">
        <v>111</v>
      </c>
      <c r="AT115" s="93">
        <v>2019</v>
      </c>
    </row>
    <row r="116" ht="56.25" customHeight="1" spans="1:46">
      <c r="A116" s="21"/>
      <c r="B116" s="21"/>
      <c r="C116" s="21"/>
      <c r="D116" s="21"/>
      <c r="E116" s="163" t="s">
        <v>383</v>
      </c>
      <c r="F116" s="21"/>
      <c r="G116" s="21"/>
      <c r="H116" s="161"/>
      <c r="I116" s="26"/>
      <c r="J116" s="34" t="s">
        <v>377</v>
      </c>
      <c r="K116" s="161">
        <v>62</v>
      </c>
      <c r="L116" s="168" t="s">
        <v>384</v>
      </c>
      <c r="M116" s="65">
        <v>1</v>
      </c>
      <c r="N116" s="161" t="s">
        <v>293</v>
      </c>
      <c r="O116" s="167" t="s">
        <v>25</v>
      </c>
      <c r="P116" s="65" t="s">
        <v>293</v>
      </c>
      <c r="Q116" s="192" t="s">
        <v>385</v>
      </c>
      <c r="R116" s="161">
        <v>40</v>
      </c>
      <c r="S116" s="161" t="s">
        <v>386</v>
      </c>
      <c r="T116" s="190">
        <v>43819</v>
      </c>
      <c r="U116" s="190">
        <v>43700</v>
      </c>
      <c r="V116" s="34"/>
      <c r="W116" s="21">
        <v>15984979527</v>
      </c>
      <c r="X116" s="21"/>
      <c r="Y116" s="140"/>
      <c r="Z116" s="140"/>
      <c r="AA116" s="26"/>
      <c r="AB116" s="26"/>
      <c r="AC116" s="26"/>
      <c r="AD116" s="26">
        <f t="shared" si="18"/>
        <v>0</v>
      </c>
      <c r="AE116" s="66"/>
      <c r="AF116" s="66"/>
      <c r="AG116" s="66"/>
      <c r="AH116" s="66"/>
      <c r="AI116" s="36"/>
      <c r="AJ116" s="36"/>
      <c r="AK116" s="36"/>
      <c r="AL116" s="7">
        <f t="shared" si="6"/>
        <v>0</v>
      </c>
      <c r="AM116" s="148"/>
      <c r="AN116" s="36"/>
      <c r="AO116" s="26">
        <f t="shared" si="21"/>
        <v>0</v>
      </c>
      <c r="AP116" s="26">
        <f t="shared" si="22"/>
        <v>0</v>
      </c>
      <c r="AQ116" s="71">
        <f t="shared" ref="AQ116:AQ134" si="23">R116-AP116</f>
        <v>40</v>
      </c>
      <c r="AR116" s="21" t="s">
        <v>304</v>
      </c>
      <c r="AS116" s="13" t="s">
        <v>387</v>
      </c>
      <c r="AT116" s="12">
        <v>2019</v>
      </c>
    </row>
    <row r="117" ht="59.25" customHeight="1" spans="1:46">
      <c r="A117" s="21"/>
      <c r="B117" s="21"/>
      <c r="C117" s="21"/>
      <c r="D117" s="21"/>
      <c r="E117" s="163" t="s">
        <v>383</v>
      </c>
      <c r="F117" s="21"/>
      <c r="G117" s="21"/>
      <c r="H117" s="161"/>
      <c r="I117" s="26"/>
      <c r="J117" s="34" t="s">
        <v>107</v>
      </c>
      <c r="K117" s="161">
        <v>63</v>
      </c>
      <c r="L117" s="168" t="s">
        <v>388</v>
      </c>
      <c r="M117" s="65">
        <v>1</v>
      </c>
      <c r="N117" s="161" t="s">
        <v>236</v>
      </c>
      <c r="O117" s="167" t="s">
        <v>25</v>
      </c>
      <c r="P117" s="65" t="s">
        <v>236</v>
      </c>
      <c r="Q117" s="192" t="s">
        <v>389</v>
      </c>
      <c r="R117" s="161">
        <v>30</v>
      </c>
      <c r="S117" s="161" t="s">
        <v>268</v>
      </c>
      <c r="T117" s="190">
        <v>43819</v>
      </c>
      <c r="U117" s="190">
        <v>43805</v>
      </c>
      <c r="V117" s="34"/>
      <c r="W117" s="21"/>
      <c r="X117" s="21"/>
      <c r="Y117" s="140"/>
      <c r="Z117" s="140"/>
      <c r="AA117" s="26"/>
      <c r="AB117" s="26"/>
      <c r="AC117" s="26"/>
      <c r="AD117" s="26">
        <f t="shared" si="18"/>
        <v>0</v>
      </c>
      <c r="AE117" s="66"/>
      <c r="AF117" s="66"/>
      <c r="AG117" s="66"/>
      <c r="AH117" s="66"/>
      <c r="AI117" s="36">
        <v>30</v>
      </c>
      <c r="AJ117" s="36"/>
      <c r="AK117" s="36"/>
      <c r="AL117" s="7">
        <f t="shared" si="6"/>
        <v>30</v>
      </c>
      <c r="AM117" s="148"/>
      <c r="AN117" s="36"/>
      <c r="AO117" s="26">
        <f>AI117+AJ117</f>
        <v>30</v>
      </c>
      <c r="AP117" s="26">
        <f t="shared" si="22"/>
        <v>30</v>
      </c>
      <c r="AQ117" s="71">
        <f t="shared" si="23"/>
        <v>0</v>
      </c>
      <c r="AR117" s="21" t="s">
        <v>74</v>
      </c>
      <c r="AT117" s="12">
        <v>2019</v>
      </c>
    </row>
    <row r="118" ht="32.25" customHeight="1" spans="1:46">
      <c r="A118" s="21"/>
      <c r="B118" s="21"/>
      <c r="C118" s="21"/>
      <c r="D118" s="21"/>
      <c r="E118" s="163" t="s">
        <v>383</v>
      </c>
      <c r="F118" s="21"/>
      <c r="G118" s="21"/>
      <c r="H118" s="161"/>
      <c r="I118" s="26"/>
      <c r="J118" s="34" t="s">
        <v>107</v>
      </c>
      <c r="K118" s="161">
        <v>64</v>
      </c>
      <c r="L118" s="168" t="s">
        <v>390</v>
      </c>
      <c r="M118" s="65">
        <v>1</v>
      </c>
      <c r="N118" s="161" t="s">
        <v>391</v>
      </c>
      <c r="O118" s="167" t="s">
        <v>25</v>
      </c>
      <c r="P118" s="65" t="s">
        <v>70</v>
      </c>
      <c r="Q118" s="192" t="s">
        <v>392</v>
      </c>
      <c r="R118" s="161">
        <v>120</v>
      </c>
      <c r="S118" s="161" t="s">
        <v>393</v>
      </c>
      <c r="T118" s="190">
        <v>43819</v>
      </c>
      <c r="U118" s="190">
        <v>43805</v>
      </c>
      <c r="V118" s="34"/>
      <c r="W118" s="21" t="s">
        <v>394</v>
      </c>
      <c r="X118" s="21"/>
      <c r="Y118" s="140"/>
      <c r="Z118" s="140"/>
      <c r="AA118" s="26"/>
      <c r="AB118" s="26"/>
      <c r="AC118" s="26"/>
      <c r="AD118" s="26">
        <f t="shared" si="18"/>
        <v>0</v>
      </c>
      <c r="AE118" s="66"/>
      <c r="AF118" s="66"/>
      <c r="AG118" s="66"/>
      <c r="AH118" s="66"/>
      <c r="AI118" s="36">
        <v>99.2</v>
      </c>
      <c r="AJ118" s="36"/>
      <c r="AK118" s="36"/>
      <c r="AL118" s="7">
        <f t="shared" si="6"/>
        <v>99.2</v>
      </c>
      <c r="AM118" s="148">
        <v>20.8</v>
      </c>
      <c r="AN118" s="36">
        <f>AM118</f>
        <v>20.8</v>
      </c>
      <c r="AO118" s="26">
        <f>AI118+AM118</f>
        <v>120</v>
      </c>
      <c r="AP118" s="26">
        <f t="shared" si="22"/>
        <v>120</v>
      </c>
      <c r="AQ118" s="71">
        <f t="shared" si="23"/>
        <v>0</v>
      </c>
      <c r="AR118" s="21" t="s">
        <v>74</v>
      </c>
      <c r="AT118" s="12">
        <v>2019</v>
      </c>
    </row>
    <row r="119" ht="40.5" customHeight="1" spans="1:46">
      <c r="A119" s="21"/>
      <c r="B119" s="21"/>
      <c r="C119" s="21"/>
      <c r="D119" s="21"/>
      <c r="E119" s="163" t="s">
        <v>383</v>
      </c>
      <c r="F119" s="21"/>
      <c r="G119" s="21"/>
      <c r="H119" s="161"/>
      <c r="I119" s="26"/>
      <c r="J119" s="34" t="s">
        <v>107</v>
      </c>
      <c r="K119" s="161">
        <v>65</v>
      </c>
      <c r="L119" s="180" t="s">
        <v>395</v>
      </c>
      <c r="M119" s="65">
        <v>1</v>
      </c>
      <c r="N119" s="161"/>
      <c r="O119" s="167" t="s">
        <v>25</v>
      </c>
      <c r="P119" s="65" t="s">
        <v>70</v>
      </c>
      <c r="Q119" s="192" t="s">
        <v>396</v>
      </c>
      <c r="R119" s="161">
        <v>30</v>
      </c>
      <c r="S119" s="161" t="s">
        <v>268</v>
      </c>
      <c r="T119" s="190">
        <v>43830</v>
      </c>
      <c r="U119" s="190">
        <v>43805</v>
      </c>
      <c r="V119" s="34"/>
      <c r="W119" s="21">
        <v>13881499106</v>
      </c>
      <c r="X119" s="21"/>
      <c r="Y119" s="140"/>
      <c r="Z119" s="140"/>
      <c r="AA119" s="26"/>
      <c r="AB119" s="26"/>
      <c r="AC119" s="26"/>
      <c r="AD119" s="26">
        <f t="shared" si="18"/>
        <v>0</v>
      </c>
      <c r="AE119" s="66">
        <v>30</v>
      </c>
      <c r="AF119" s="66"/>
      <c r="AG119" s="66"/>
      <c r="AH119" s="66"/>
      <c r="AI119" s="36"/>
      <c r="AJ119" s="36"/>
      <c r="AK119" s="36"/>
      <c r="AL119" s="7">
        <f t="shared" si="6"/>
        <v>30</v>
      </c>
      <c r="AM119" s="148"/>
      <c r="AN119" s="36"/>
      <c r="AO119" s="26">
        <f>SUBTOTAL(9,AE119:AG119)</f>
        <v>30</v>
      </c>
      <c r="AP119" s="26">
        <f t="shared" si="22"/>
        <v>30</v>
      </c>
      <c r="AQ119" s="71">
        <f t="shared" si="23"/>
        <v>0</v>
      </c>
      <c r="AR119" s="21"/>
      <c r="AT119" s="12">
        <v>2019</v>
      </c>
    </row>
    <row r="120" ht="32.1" customHeight="1" spans="1:46">
      <c r="A120" s="21"/>
      <c r="B120" s="21"/>
      <c r="C120" s="21"/>
      <c r="D120" s="21"/>
      <c r="E120" s="163" t="s">
        <v>383</v>
      </c>
      <c r="F120" s="21"/>
      <c r="G120" s="21"/>
      <c r="H120" s="161"/>
      <c r="I120" s="26"/>
      <c r="J120" s="34" t="s">
        <v>107</v>
      </c>
      <c r="K120" s="161">
        <v>66</v>
      </c>
      <c r="L120" s="181" t="s">
        <v>397</v>
      </c>
      <c r="M120" s="65">
        <v>1</v>
      </c>
      <c r="N120" s="161"/>
      <c r="O120" s="167" t="s">
        <v>25</v>
      </c>
      <c r="P120" s="65" t="s">
        <v>227</v>
      </c>
      <c r="Q120" s="192" t="s">
        <v>398</v>
      </c>
      <c r="R120" s="161">
        <v>5</v>
      </c>
      <c r="S120" s="161" t="s">
        <v>268</v>
      </c>
      <c r="T120" s="190">
        <v>43819</v>
      </c>
      <c r="U120" s="190">
        <v>43805</v>
      </c>
      <c r="V120" s="34"/>
      <c r="W120" s="21"/>
      <c r="X120" s="21"/>
      <c r="Y120" s="140"/>
      <c r="Z120" s="140"/>
      <c r="AA120" s="26"/>
      <c r="AB120" s="26"/>
      <c r="AC120" s="26"/>
      <c r="AD120" s="26">
        <f t="shared" si="18"/>
        <v>0</v>
      </c>
      <c r="AE120" s="66"/>
      <c r="AF120" s="66"/>
      <c r="AG120" s="66"/>
      <c r="AH120" s="66"/>
      <c r="AI120" s="36">
        <v>5</v>
      </c>
      <c r="AJ120" s="36"/>
      <c r="AK120" s="36"/>
      <c r="AL120" s="7">
        <f t="shared" si="6"/>
        <v>5</v>
      </c>
      <c r="AM120" s="148"/>
      <c r="AN120" s="36"/>
      <c r="AO120" s="26">
        <f>AI120+AJ120</f>
        <v>5</v>
      </c>
      <c r="AP120" s="26">
        <f t="shared" ref="AP120:AP147" si="24">AD120+AO120</f>
        <v>5</v>
      </c>
      <c r="AQ120" s="71">
        <f t="shared" si="23"/>
        <v>0</v>
      </c>
      <c r="AR120" s="21" t="s">
        <v>74</v>
      </c>
      <c r="AT120" s="12">
        <v>2019</v>
      </c>
    </row>
    <row r="121" ht="27.75" customHeight="1" spans="1:46">
      <c r="A121" s="21"/>
      <c r="B121" s="21"/>
      <c r="C121" s="21"/>
      <c r="D121" s="21"/>
      <c r="E121" s="163" t="s">
        <v>383</v>
      </c>
      <c r="F121" s="21"/>
      <c r="G121" s="21"/>
      <c r="H121" s="161"/>
      <c r="I121" s="26"/>
      <c r="J121" s="34" t="s">
        <v>107</v>
      </c>
      <c r="K121" s="161">
        <v>66</v>
      </c>
      <c r="L121" s="182"/>
      <c r="M121" s="65">
        <v>1</v>
      </c>
      <c r="N121" s="161"/>
      <c r="O121" s="167" t="s">
        <v>25</v>
      </c>
      <c r="P121" s="65" t="s">
        <v>227</v>
      </c>
      <c r="Q121" s="192" t="s">
        <v>399</v>
      </c>
      <c r="R121" s="161">
        <v>5</v>
      </c>
      <c r="S121" s="161" t="s">
        <v>268</v>
      </c>
      <c r="T121" s="190">
        <v>43819</v>
      </c>
      <c r="U121" s="190">
        <v>43805</v>
      </c>
      <c r="V121" s="34"/>
      <c r="W121" s="21"/>
      <c r="X121" s="21"/>
      <c r="Y121" s="140"/>
      <c r="Z121" s="140"/>
      <c r="AA121" s="26"/>
      <c r="AB121" s="26"/>
      <c r="AC121" s="26"/>
      <c r="AD121" s="26">
        <f t="shared" si="18"/>
        <v>0</v>
      </c>
      <c r="AE121" s="66"/>
      <c r="AF121" s="66"/>
      <c r="AG121" s="66"/>
      <c r="AH121" s="66"/>
      <c r="AI121" s="36">
        <v>5</v>
      </c>
      <c r="AJ121" s="36"/>
      <c r="AK121" s="36"/>
      <c r="AL121" s="7">
        <f t="shared" si="6"/>
        <v>5</v>
      </c>
      <c r="AM121" s="148"/>
      <c r="AN121" s="36"/>
      <c r="AO121" s="26">
        <f>AI121+AJ121</f>
        <v>5</v>
      </c>
      <c r="AP121" s="26">
        <f t="shared" si="24"/>
        <v>5</v>
      </c>
      <c r="AQ121" s="71">
        <f t="shared" si="23"/>
        <v>0</v>
      </c>
      <c r="AR121" s="21" t="s">
        <v>74</v>
      </c>
      <c r="AT121" s="12">
        <v>2019</v>
      </c>
    </row>
    <row r="122" ht="32.25" customHeight="1" spans="1:46">
      <c r="A122" s="21"/>
      <c r="B122" s="21"/>
      <c r="C122" s="21"/>
      <c r="D122" s="21"/>
      <c r="E122" s="163" t="s">
        <v>383</v>
      </c>
      <c r="F122" s="21"/>
      <c r="G122" s="21"/>
      <c r="H122" s="161"/>
      <c r="I122" s="26"/>
      <c r="J122" s="34" t="s">
        <v>107</v>
      </c>
      <c r="K122" s="161">
        <v>67</v>
      </c>
      <c r="L122" s="168" t="s">
        <v>400</v>
      </c>
      <c r="M122" s="65">
        <v>1</v>
      </c>
      <c r="N122" s="161"/>
      <c r="O122" s="167" t="s">
        <v>25</v>
      </c>
      <c r="P122" s="65" t="s">
        <v>205</v>
      </c>
      <c r="Q122" s="192" t="s">
        <v>401</v>
      </c>
      <c r="R122" s="161">
        <v>20</v>
      </c>
      <c r="S122" s="161" t="s">
        <v>268</v>
      </c>
      <c r="T122" s="190">
        <v>43829</v>
      </c>
      <c r="U122" s="190">
        <v>43805</v>
      </c>
      <c r="V122" s="34"/>
      <c r="W122" s="21"/>
      <c r="X122" s="21"/>
      <c r="Y122" s="140"/>
      <c r="Z122" s="140"/>
      <c r="AA122" s="26"/>
      <c r="AB122" s="26"/>
      <c r="AC122" s="26"/>
      <c r="AD122" s="26">
        <f t="shared" si="18"/>
        <v>0</v>
      </c>
      <c r="AE122" s="66">
        <v>20</v>
      </c>
      <c r="AF122" s="66"/>
      <c r="AG122" s="66"/>
      <c r="AH122" s="66"/>
      <c r="AI122" s="36"/>
      <c r="AJ122" s="36"/>
      <c r="AK122" s="36"/>
      <c r="AL122" s="7">
        <f t="shared" si="6"/>
        <v>20</v>
      </c>
      <c r="AM122" s="148"/>
      <c r="AN122" s="36"/>
      <c r="AO122" s="26">
        <f t="shared" ref="AO122:AO147" si="25">SUBTOTAL(9,AE122:AG122)</f>
        <v>20</v>
      </c>
      <c r="AP122" s="26">
        <f t="shared" si="24"/>
        <v>20</v>
      </c>
      <c r="AQ122" s="71">
        <f t="shared" si="23"/>
        <v>0</v>
      </c>
      <c r="AR122" s="21" t="s">
        <v>74</v>
      </c>
      <c r="AT122" s="12">
        <v>2019</v>
      </c>
    </row>
    <row r="123" ht="32.25" customHeight="1" spans="1:46">
      <c r="A123" s="21"/>
      <c r="B123" s="21"/>
      <c r="C123" s="21"/>
      <c r="D123" s="21"/>
      <c r="E123" s="163" t="s">
        <v>383</v>
      </c>
      <c r="F123" s="21"/>
      <c r="G123" s="21"/>
      <c r="H123" s="161"/>
      <c r="I123" s="26"/>
      <c r="J123" s="34" t="s">
        <v>107</v>
      </c>
      <c r="K123" s="161">
        <v>68</v>
      </c>
      <c r="L123" s="180" t="s">
        <v>402</v>
      </c>
      <c r="M123" s="65">
        <v>1</v>
      </c>
      <c r="N123" s="161"/>
      <c r="O123" s="167" t="s">
        <v>25</v>
      </c>
      <c r="P123" s="65" t="s">
        <v>227</v>
      </c>
      <c r="Q123" s="192" t="s">
        <v>403</v>
      </c>
      <c r="R123" s="161">
        <v>30</v>
      </c>
      <c r="S123" s="161" t="s">
        <v>268</v>
      </c>
      <c r="T123" s="190">
        <v>43819</v>
      </c>
      <c r="U123" s="190">
        <v>43805</v>
      </c>
      <c r="V123" s="34"/>
      <c r="W123" s="21">
        <v>13795639945</v>
      </c>
      <c r="X123" s="21"/>
      <c r="Y123" s="140"/>
      <c r="Z123" s="140"/>
      <c r="AA123" s="26"/>
      <c r="AB123" s="26"/>
      <c r="AC123" s="26"/>
      <c r="AD123" s="26">
        <f t="shared" si="18"/>
        <v>0</v>
      </c>
      <c r="AE123" s="66"/>
      <c r="AF123" s="66"/>
      <c r="AG123" s="66"/>
      <c r="AH123" s="66"/>
      <c r="AI123" s="36">
        <v>29.95</v>
      </c>
      <c r="AJ123" s="36"/>
      <c r="AK123" s="36"/>
      <c r="AL123" s="7">
        <f t="shared" si="6"/>
        <v>29.95</v>
      </c>
      <c r="AM123" s="148"/>
      <c r="AN123" s="36"/>
      <c r="AO123" s="26">
        <f>SUBTOTAL(9,AI123:AJ123)</f>
        <v>29.95</v>
      </c>
      <c r="AP123" s="26">
        <f t="shared" si="24"/>
        <v>29.95</v>
      </c>
      <c r="AQ123" s="71">
        <f t="shared" si="23"/>
        <v>0.0500000000000007</v>
      </c>
      <c r="AR123" s="21" t="s">
        <v>100</v>
      </c>
      <c r="AT123" s="12">
        <v>2019</v>
      </c>
    </row>
    <row r="124" ht="32.25" customHeight="1" spans="1:46">
      <c r="A124" s="21"/>
      <c r="B124" s="21"/>
      <c r="C124" s="21"/>
      <c r="D124" s="21"/>
      <c r="E124" s="163" t="s">
        <v>383</v>
      </c>
      <c r="F124" s="21"/>
      <c r="G124" s="21"/>
      <c r="H124" s="161"/>
      <c r="I124" s="26"/>
      <c r="J124" s="34" t="s">
        <v>107</v>
      </c>
      <c r="K124" s="161">
        <v>69</v>
      </c>
      <c r="L124" s="180" t="s">
        <v>404</v>
      </c>
      <c r="M124" s="65">
        <v>1</v>
      </c>
      <c r="N124" s="161"/>
      <c r="O124" s="167" t="s">
        <v>25</v>
      </c>
      <c r="P124" s="65" t="s">
        <v>293</v>
      </c>
      <c r="Q124" s="192" t="s">
        <v>405</v>
      </c>
      <c r="R124" s="161">
        <v>400</v>
      </c>
      <c r="S124" s="161" t="s">
        <v>406</v>
      </c>
      <c r="T124" s="190">
        <v>44195</v>
      </c>
      <c r="U124" s="190">
        <v>43718</v>
      </c>
      <c r="V124" s="34"/>
      <c r="W124" s="21" t="s">
        <v>407</v>
      </c>
      <c r="X124" s="21"/>
      <c r="Y124" s="140"/>
      <c r="Z124" s="140"/>
      <c r="AA124" s="26"/>
      <c r="AB124" s="26"/>
      <c r="AC124" s="26"/>
      <c r="AD124" s="26">
        <f t="shared" si="18"/>
        <v>0</v>
      </c>
      <c r="AE124" s="66"/>
      <c r="AF124" s="66"/>
      <c r="AG124" s="66"/>
      <c r="AH124" s="66"/>
      <c r="AI124" s="36">
        <v>108.699</v>
      </c>
      <c r="AJ124" s="36">
        <v>108.699</v>
      </c>
      <c r="AK124" s="36"/>
      <c r="AL124" s="7">
        <f t="shared" si="6"/>
        <v>217.398</v>
      </c>
      <c r="AM124" s="148"/>
      <c r="AN124" s="36">
        <v>72.466</v>
      </c>
      <c r="AO124" s="26">
        <f>SUBTOTAL(9,AI124:AN124)</f>
        <v>507.262</v>
      </c>
      <c r="AP124" s="26">
        <f t="shared" si="24"/>
        <v>507.262</v>
      </c>
      <c r="AQ124" s="71">
        <f t="shared" si="23"/>
        <v>-107.262</v>
      </c>
      <c r="AR124" s="22" t="s">
        <v>408</v>
      </c>
      <c r="AT124" s="12">
        <v>2019</v>
      </c>
    </row>
    <row r="125" ht="32.25" customHeight="1" spans="1:46">
      <c r="A125" s="21"/>
      <c r="B125" s="21"/>
      <c r="C125" s="21"/>
      <c r="D125" s="21"/>
      <c r="E125" s="163" t="s">
        <v>383</v>
      </c>
      <c r="F125" s="21"/>
      <c r="G125" s="21"/>
      <c r="H125" s="161"/>
      <c r="I125" s="26"/>
      <c r="J125" s="34" t="s">
        <v>107</v>
      </c>
      <c r="K125" s="161">
        <v>70</v>
      </c>
      <c r="L125" s="109" t="s">
        <v>409</v>
      </c>
      <c r="M125" s="65">
        <v>1</v>
      </c>
      <c r="N125" s="161" t="s">
        <v>205</v>
      </c>
      <c r="O125" s="167" t="s">
        <v>25</v>
      </c>
      <c r="P125" s="65" t="s">
        <v>205</v>
      </c>
      <c r="Q125" s="22" t="s">
        <v>410</v>
      </c>
      <c r="R125" s="161">
        <v>2.5</v>
      </c>
      <c r="S125" s="161" t="s">
        <v>268</v>
      </c>
      <c r="T125" s="190">
        <v>43829</v>
      </c>
      <c r="U125" s="190">
        <v>43780</v>
      </c>
      <c r="V125" s="34"/>
      <c r="W125" s="21">
        <v>13568668334</v>
      </c>
      <c r="X125" s="21"/>
      <c r="Y125" s="140"/>
      <c r="Z125" s="140"/>
      <c r="AA125" s="26"/>
      <c r="AB125" s="26"/>
      <c r="AC125" s="26"/>
      <c r="AD125" s="26">
        <f t="shared" si="18"/>
        <v>0</v>
      </c>
      <c r="AE125" s="65"/>
      <c r="AF125" s="65"/>
      <c r="AG125" s="65"/>
      <c r="AH125" s="65"/>
      <c r="AI125" s="36"/>
      <c r="AJ125" s="36"/>
      <c r="AK125" s="36"/>
      <c r="AL125" s="7">
        <f t="shared" si="6"/>
        <v>0</v>
      </c>
      <c r="AM125" s="148"/>
      <c r="AN125" s="36"/>
      <c r="AO125" s="26">
        <f t="shared" si="25"/>
        <v>0</v>
      </c>
      <c r="AP125" s="26">
        <f t="shared" si="24"/>
        <v>0</v>
      </c>
      <c r="AQ125" s="71">
        <f t="shared" si="23"/>
        <v>2.5</v>
      </c>
      <c r="AR125" s="21"/>
      <c r="AT125" s="12">
        <v>2019</v>
      </c>
    </row>
    <row r="126" ht="32.25" customHeight="1" spans="1:46">
      <c r="A126" s="21"/>
      <c r="B126" s="21"/>
      <c r="C126" s="21"/>
      <c r="D126" s="21"/>
      <c r="E126" s="163" t="s">
        <v>383</v>
      </c>
      <c r="F126" s="21"/>
      <c r="G126" s="21"/>
      <c r="H126" s="161"/>
      <c r="I126" s="26"/>
      <c r="J126" s="34" t="s">
        <v>107</v>
      </c>
      <c r="K126" s="161">
        <v>70</v>
      </c>
      <c r="L126" s="113"/>
      <c r="M126" s="65">
        <v>1</v>
      </c>
      <c r="N126" s="161" t="s">
        <v>205</v>
      </c>
      <c r="O126" s="167" t="s">
        <v>25</v>
      </c>
      <c r="P126" s="65" t="s">
        <v>205</v>
      </c>
      <c r="Q126" s="192" t="s">
        <v>411</v>
      </c>
      <c r="R126" s="161">
        <v>7.5</v>
      </c>
      <c r="S126" s="161" t="s">
        <v>268</v>
      </c>
      <c r="T126" s="190">
        <v>43829</v>
      </c>
      <c r="U126" s="190">
        <v>43780</v>
      </c>
      <c r="V126" s="34"/>
      <c r="W126" s="21">
        <v>13568668334</v>
      </c>
      <c r="X126" s="21"/>
      <c r="Y126" s="140"/>
      <c r="Z126" s="140"/>
      <c r="AA126" s="26"/>
      <c r="AB126" s="26"/>
      <c r="AC126" s="26"/>
      <c r="AD126" s="26">
        <f t="shared" si="18"/>
        <v>0</v>
      </c>
      <c r="AE126" s="66"/>
      <c r="AF126" s="66"/>
      <c r="AG126" s="66"/>
      <c r="AH126" s="66"/>
      <c r="AI126" s="36"/>
      <c r="AJ126" s="36"/>
      <c r="AK126" s="36"/>
      <c r="AL126" s="7">
        <f t="shared" si="6"/>
        <v>0</v>
      </c>
      <c r="AM126" s="148"/>
      <c r="AN126" s="36"/>
      <c r="AO126" s="26">
        <f t="shared" si="25"/>
        <v>0</v>
      </c>
      <c r="AP126" s="26">
        <f t="shared" si="24"/>
        <v>0</v>
      </c>
      <c r="AQ126" s="71">
        <f t="shared" si="23"/>
        <v>7.5</v>
      </c>
      <c r="AR126" s="21"/>
      <c r="AT126" s="12">
        <v>2019</v>
      </c>
    </row>
    <row r="127" ht="32.25" customHeight="1" spans="1:46">
      <c r="A127" s="21" t="s">
        <v>327</v>
      </c>
      <c r="B127" s="21"/>
      <c r="C127" s="21"/>
      <c r="D127" s="21"/>
      <c r="E127" s="163" t="s">
        <v>383</v>
      </c>
      <c r="F127" s="21"/>
      <c r="G127" s="21"/>
      <c r="H127" s="161"/>
      <c r="I127" s="26"/>
      <c r="J127" s="34" t="s">
        <v>107</v>
      </c>
      <c r="K127" s="161">
        <v>71</v>
      </c>
      <c r="L127" s="183" t="s">
        <v>412</v>
      </c>
      <c r="M127" s="65">
        <v>1</v>
      </c>
      <c r="N127" s="161"/>
      <c r="O127" s="167" t="s">
        <v>25</v>
      </c>
      <c r="P127" s="65" t="s">
        <v>114</v>
      </c>
      <c r="Q127" s="192" t="s">
        <v>413</v>
      </c>
      <c r="R127" s="161">
        <v>9</v>
      </c>
      <c r="S127" s="161" t="s">
        <v>274</v>
      </c>
      <c r="T127" s="190">
        <v>43738</v>
      </c>
      <c r="U127" s="190">
        <v>43531</v>
      </c>
      <c r="V127" s="34"/>
      <c r="W127" s="21">
        <v>13778626022</v>
      </c>
      <c r="X127" s="21"/>
      <c r="Y127" s="140"/>
      <c r="Z127" s="140"/>
      <c r="AA127" s="26"/>
      <c r="AB127" s="26"/>
      <c r="AC127" s="26"/>
      <c r="AD127" s="26">
        <f t="shared" si="18"/>
        <v>0</v>
      </c>
      <c r="AE127" s="66"/>
      <c r="AF127" s="66"/>
      <c r="AG127" s="66"/>
      <c r="AH127" s="66"/>
      <c r="AI127" s="36"/>
      <c r="AJ127" s="36"/>
      <c r="AK127" s="36"/>
      <c r="AL127" s="7">
        <f t="shared" si="6"/>
        <v>0</v>
      </c>
      <c r="AM127" s="148"/>
      <c r="AN127" s="36"/>
      <c r="AO127" s="26">
        <f t="shared" si="25"/>
        <v>0</v>
      </c>
      <c r="AP127" s="26">
        <f t="shared" si="24"/>
        <v>0</v>
      </c>
      <c r="AQ127" s="71">
        <f t="shared" si="23"/>
        <v>9</v>
      </c>
      <c r="AR127" s="21"/>
      <c r="AT127" s="12">
        <v>2019</v>
      </c>
    </row>
    <row r="128" ht="32.25" customHeight="1" spans="1:46">
      <c r="A128" s="21" t="s">
        <v>327</v>
      </c>
      <c r="B128" s="21"/>
      <c r="C128" s="21"/>
      <c r="D128" s="21"/>
      <c r="E128" s="163" t="s">
        <v>383</v>
      </c>
      <c r="F128" s="21"/>
      <c r="G128" s="21"/>
      <c r="H128" s="161"/>
      <c r="I128" s="26"/>
      <c r="J128" s="34" t="s">
        <v>107</v>
      </c>
      <c r="K128" s="161">
        <v>71</v>
      </c>
      <c r="L128" s="184"/>
      <c r="M128" s="65">
        <v>1</v>
      </c>
      <c r="N128" s="161"/>
      <c r="O128" s="167" t="s">
        <v>25</v>
      </c>
      <c r="P128" s="65" t="s">
        <v>114</v>
      </c>
      <c r="Q128" s="192" t="s">
        <v>414</v>
      </c>
      <c r="R128" s="161">
        <v>9</v>
      </c>
      <c r="S128" s="161" t="s">
        <v>274</v>
      </c>
      <c r="T128" s="190">
        <v>43738</v>
      </c>
      <c r="U128" s="190">
        <v>43531</v>
      </c>
      <c r="V128" s="34"/>
      <c r="W128" s="21">
        <v>13778626022</v>
      </c>
      <c r="X128" s="21"/>
      <c r="Y128" s="140"/>
      <c r="Z128" s="140"/>
      <c r="AA128" s="26"/>
      <c r="AB128" s="26"/>
      <c r="AC128" s="26"/>
      <c r="AD128" s="26">
        <f t="shared" si="18"/>
        <v>0</v>
      </c>
      <c r="AE128" s="66"/>
      <c r="AF128" s="66"/>
      <c r="AG128" s="66"/>
      <c r="AH128" s="66"/>
      <c r="AI128" s="36"/>
      <c r="AJ128" s="36"/>
      <c r="AK128" s="36"/>
      <c r="AL128" s="7">
        <f t="shared" si="6"/>
        <v>0</v>
      </c>
      <c r="AM128" s="148"/>
      <c r="AN128" s="36"/>
      <c r="AO128" s="26">
        <f t="shared" si="25"/>
        <v>0</v>
      </c>
      <c r="AP128" s="26">
        <f t="shared" si="24"/>
        <v>0</v>
      </c>
      <c r="AQ128" s="71">
        <f t="shared" si="23"/>
        <v>9</v>
      </c>
      <c r="AR128" s="21"/>
      <c r="AT128" s="12">
        <v>2019</v>
      </c>
    </row>
    <row r="129" ht="32.25" customHeight="1" spans="1:46">
      <c r="A129" s="21" t="s">
        <v>327</v>
      </c>
      <c r="B129" s="21"/>
      <c r="C129" s="21"/>
      <c r="D129" s="21"/>
      <c r="E129" s="163" t="s">
        <v>383</v>
      </c>
      <c r="F129" s="21"/>
      <c r="G129" s="21"/>
      <c r="H129" s="161"/>
      <c r="I129" s="26"/>
      <c r="J129" s="34" t="s">
        <v>107</v>
      </c>
      <c r="K129" s="161">
        <v>71</v>
      </c>
      <c r="L129" s="184"/>
      <c r="M129" s="65">
        <v>1</v>
      </c>
      <c r="N129" s="161"/>
      <c r="O129" s="167" t="s">
        <v>25</v>
      </c>
      <c r="P129" s="65" t="s">
        <v>114</v>
      </c>
      <c r="Q129" s="192" t="s">
        <v>415</v>
      </c>
      <c r="R129" s="161">
        <v>9</v>
      </c>
      <c r="S129" s="161" t="s">
        <v>274</v>
      </c>
      <c r="T129" s="190">
        <v>43738</v>
      </c>
      <c r="U129" s="190">
        <v>43531</v>
      </c>
      <c r="V129" s="34"/>
      <c r="W129" s="21">
        <v>13778626022</v>
      </c>
      <c r="X129" s="21"/>
      <c r="Y129" s="140"/>
      <c r="Z129" s="140"/>
      <c r="AA129" s="26"/>
      <c r="AB129" s="26"/>
      <c r="AC129" s="26"/>
      <c r="AD129" s="26">
        <f t="shared" ref="AD129:AD156" si="26">SUM(AB129:AC129)</f>
        <v>0</v>
      </c>
      <c r="AE129" s="66"/>
      <c r="AF129" s="66"/>
      <c r="AG129" s="66"/>
      <c r="AH129" s="66"/>
      <c r="AI129" s="36"/>
      <c r="AJ129" s="36"/>
      <c r="AK129" s="36"/>
      <c r="AL129" s="7">
        <f t="shared" si="6"/>
        <v>0</v>
      </c>
      <c r="AM129" s="148"/>
      <c r="AN129" s="36"/>
      <c r="AO129" s="26">
        <f t="shared" si="25"/>
        <v>0</v>
      </c>
      <c r="AP129" s="26">
        <f t="shared" si="24"/>
        <v>0</v>
      </c>
      <c r="AQ129" s="71">
        <f t="shared" si="23"/>
        <v>9</v>
      </c>
      <c r="AR129" s="21"/>
      <c r="AT129" s="12">
        <v>2019</v>
      </c>
    </row>
    <row r="130" ht="32.25" customHeight="1" spans="1:46">
      <c r="A130" s="21" t="s">
        <v>327</v>
      </c>
      <c r="B130" s="21"/>
      <c r="C130" s="21"/>
      <c r="D130" s="21"/>
      <c r="E130" s="163" t="s">
        <v>383</v>
      </c>
      <c r="F130" s="21"/>
      <c r="G130" s="21"/>
      <c r="H130" s="161"/>
      <c r="I130" s="26"/>
      <c r="J130" s="34" t="s">
        <v>107</v>
      </c>
      <c r="K130" s="161">
        <v>71</v>
      </c>
      <c r="L130" s="184"/>
      <c r="M130" s="65">
        <v>1</v>
      </c>
      <c r="N130" s="161"/>
      <c r="O130" s="167" t="s">
        <v>25</v>
      </c>
      <c r="P130" s="65" t="s">
        <v>114</v>
      </c>
      <c r="Q130" s="192" t="s">
        <v>416</v>
      </c>
      <c r="R130" s="161">
        <v>9</v>
      </c>
      <c r="S130" s="161" t="s">
        <v>274</v>
      </c>
      <c r="T130" s="190">
        <v>43738</v>
      </c>
      <c r="U130" s="190">
        <v>43531</v>
      </c>
      <c r="V130" s="34"/>
      <c r="W130" s="21">
        <v>13778626022</v>
      </c>
      <c r="X130" s="21"/>
      <c r="Y130" s="140"/>
      <c r="Z130" s="140"/>
      <c r="AA130" s="26"/>
      <c r="AB130" s="26"/>
      <c r="AC130" s="26"/>
      <c r="AD130" s="26">
        <f t="shared" si="26"/>
        <v>0</v>
      </c>
      <c r="AE130" s="66"/>
      <c r="AF130" s="66"/>
      <c r="AG130" s="66"/>
      <c r="AH130" s="66"/>
      <c r="AI130" s="36"/>
      <c r="AJ130" s="36"/>
      <c r="AK130" s="36"/>
      <c r="AL130" s="7">
        <f t="shared" si="6"/>
        <v>0</v>
      </c>
      <c r="AM130" s="148"/>
      <c r="AN130" s="36"/>
      <c r="AO130" s="26">
        <f t="shared" si="25"/>
        <v>0</v>
      </c>
      <c r="AP130" s="26">
        <f t="shared" si="24"/>
        <v>0</v>
      </c>
      <c r="AQ130" s="71">
        <f t="shared" si="23"/>
        <v>9</v>
      </c>
      <c r="AR130" s="21"/>
      <c r="AT130" s="12">
        <v>2019</v>
      </c>
    </row>
    <row r="131" ht="32.25" customHeight="1" spans="1:46">
      <c r="A131" s="21" t="s">
        <v>327</v>
      </c>
      <c r="B131" s="21"/>
      <c r="C131" s="21"/>
      <c r="D131" s="21"/>
      <c r="E131" s="163" t="s">
        <v>383</v>
      </c>
      <c r="F131" s="21"/>
      <c r="G131" s="21"/>
      <c r="H131" s="161"/>
      <c r="I131" s="26"/>
      <c r="J131" s="34" t="s">
        <v>107</v>
      </c>
      <c r="K131" s="161">
        <v>71</v>
      </c>
      <c r="L131" s="184"/>
      <c r="M131" s="65">
        <v>1</v>
      </c>
      <c r="N131" s="161"/>
      <c r="O131" s="167" t="s">
        <v>25</v>
      </c>
      <c r="P131" s="65" t="s">
        <v>114</v>
      </c>
      <c r="Q131" s="192" t="s">
        <v>417</v>
      </c>
      <c r="R131" s="161">
        <v>9</v>
      </c>
      <c r="S131" s="161" t="s">
        <v>274</v>
      </c>
      <c r="T131" s="190">
        <v>43738</v>
      </c>
      <c r="U131" s="190">
        <v>43531</v>
      </c>
      <c r="V131" s="34"/>
      <c r="W131" s="21">
        <v>13778626022</v>
      </c>
      <c r="X131" s="21"/>
      <c r="Y131" s="140"/>
      <c r="Z131" s="140"/>
      <c r="AA131" s="26"/>
      <c r="AB131" s="26"/>
      <c r="AC131" s="26"/>
      <c r="AD131" s="26">
        <f t="shared" si="26"/>
        <v>0</v>
      </c>
      <c r="AE131" s="66"/>
      <c r="AF131" s="66"/>
      <c r="AG131" s="66"/>
      <c r="AH131" s="66"/>
      <c r="AI131" s="36"/>
      <c r="AJ131" s="36"/>
      <c r="AK131" s="36"/>
      <c r="AL131" s="7">
        <f t="shared" ref="AL131:AL194" si="27">AB131+AC131+AE131+AF131+AG131+AI131+AJ131+AK131</f>
        <v>0</v>
      </c>
      <c r="AM131" s="148"/>
      <c r="AN131" s="36"/>
      <c r="AO131" s="26">
        <f t="shared" si="25"/>
        <v>0</v>
      </c>
      <c r="AP131" s="26">
        <f t="shared" si="24"/>
        <v>0</v>
      </c>
      <c r="AQ131" s="71">
        <f t="shared" si="23"/>
        <v>9</v>
      </c>
      <c r="AR131" s="21"/>
      <c r="AT131" s="12">
        <v>2019</v>
      </c>
    </row>
    <row r="132" ht="32.25" customHeight="1" spans="1:46">
      <c r="A132" s="21" t="s">
        <v>327</v>
      </c>
      <c r="B132" s="21"/>
      <c r="C132" s="21"/>
      <c r="D132" s="21"/>
      <c r="E132" s="163" t="s">
        <v>383</v>
      </c>
      <c r="F132" s="21"/>
      <c r="G132" s="21"/>
      <c r="H132" s="161"/>
      <c r="I132" s="26"/>
      <c r="J132" s="34" t="s">
        <v>107</v>
      </c>
      <c r="K132" s="201">
        <v>71</v>
      </c>
      <c r="L132" s="184"/>
      <c r="M132" s="165">
        <v>1</v>
      </c>
      <c r="N132" s="201"/>
      <c r="O132" s="167" t="s">
        <v>25</v>
      </c>
      <c r="P132" s="65" t="s">
        <v>114</v>
      </c>
      <c r="Q132" s="192" t="s">
        <v>418</v>
      </c>
      <c r="R132" s="161">
        <v>5</v>
      </c>
      <c r="S132" s="161" t="s">
        <v>274</v>
      </c>
      <c r="T132" s="190">
        <v>43738</v>
      </c>
      <c r="U132" s="190">
        <v>43531</v>
      </c>
      <c r="V132" s="34"/>
      <c r="W132" s="21">
        <v>13778626022</v>
      </c>
      <c r="X132" s="21"/>
      <c r="Y132" s="140"/>
      <c r="Z132" s="140"/>
      <c r="AA132" s="26"/>
      <c r="AB132" s="26"/>
      <c r="AC132" s="26"/>
      <c r="AD132" s="26">
        <f t="shared" si="26"/>
        <v>0</v>
      </c>
      <c r="AE132" s="66"/>
      <c r="AF132" s="66"/>
      <c r="AG132" s="66"/>
      <c r="AH132" s="66"/>
      <c r="AI132" s="36"/>
      <c r="AJ132" s="36"/>
      <c r="AK132" s="36"/>
      <c r="AL132" s="7">
        <f t="shared" si="27"/>
        <v>0</v>
      </c>
      <c r="AM132" s="148"/>
      <c r="AN132" s="36"/>
      <c r="AO132" s="26">
        <f t="shared" si="25"/>
        <v>0</v>
      </c>
      <c r="AP132" s="26">
        <f t="shared" si="24"/>
        <v>0</v>
      </c>
      <c r="AQ132" s="71">
        <f t="shared" si="23"/>
        <v>5</v>
      </c>
      <c r="AR132" s="21"/>
      <c r="AT132" s="12">
        <v>2020</v>
      </c>
    </row>
    <row r="133" ht="51.95" customHeight="1" spans="1:46">
      <c r="A133" s="21"/>
      <c r="B133" s="21"/>
      <c r="C133" s="21"/>
      <c r="D133" s="21"/>
      <c r="E133" s="163" t="s">
        <v>383</v>
      </c>
      <c r="F133" s="21"/>
      <c r="G133" s="21"/>
      <c r="H133" s="161"/>
      <c r="I133" s="26"/>
      <c r="J133" s="34" t="s">
        <v>107</v>
      </c>
      <c r="K133" s="161">
        <v>72</v>
      </c>
      <c r="L133" s="181" t="s">
        <v>419</v>
      </c>
      <c r="M133" s="165">
        <v>1</v>
      </c>
      <c r="N133" s="161" t="s">
        <v>86</v>
      </c>
      <c r="O133" s="167" t="s">
        <v>25</v>
      </c>
      <c r="P133" s="65" t="s">
        <v>86</v>
      </c>
      <c r="Q133" s="192" t="s">
        <v>420</v>
      </c>
      <c r="R133" s="161">
        <v>50</v>
      </c>
      <c r="S133" s="161" t="s">
        <v>264</v>
      </c>
      <c r="T133" s="190">
        <v>44185</v>
      </c>
      <c r="U133" s="190">
        <v>43850</v>
      </c>
      <c r="V133" s="34"/>
      <c r="W133" s="21"/>
      <c r="X133" s="21"/>
      <c r="Y133" s="140"/>
      <c r="Z133" s="140"/>
      <c r="AA133" s="26"/>
      <c r="AB133" s="26"/>
      <c r="AC133" s="26"/>
      <c r="AD133" s="26">
        <f t="shared" si="26"/>
        <v>0</v>
      </c>
      <c r="AE133" s="66"/>
      <c r="AF133" s="66"/>
      <c r="AG133" s="66"/>
      <c r="AH133" s="66"/>
      <c r="AI133" s="36">
        <v>14.7202</v>
      </c>
      <c r="AJ133" s="36"/>
      <c r="AK133" s="36"/>
      <c r="AL133" s="7">
        <f t="shared" si="27"/>
        <v>14.7202</v>
      </c>
      <c r="AM133" s="148"/>
      <c r="AN133" s="36"/>
      <c r="AO133" s="26">
        <f t="shared" si="25"/>
        <v>0</v>
      </c>
      <c r="AP133" s="26">
        <f t="shared" si="24"/>
        <v>0</v>
      </c>
      <c r="AQ133" s="71">
        <f t="shared" si="23"/>
        <v>50</v>
      </c>
      <c r="AR133" s="21"/>
      <c r="AS133" s="13" t="s">
        <v>421</v>
      </c>
      <c r="AT133" s="12">
        <v>2020</v>
      </c>
    </row>
    <row r="134" ht="47.1" customHeight="1" spans="1:46">
      <c r="A134" s="21"/>
      <c r="B134" s="21"/>
      <c r="C134" s="21"/>
      <c r="D134" s="21"/>
      <c r="E134" s="163" t="s">
        <v>383</v>
      </c>
      <c r="F134" s="21"/>
      <c r="G134" s="21"/>
      <c r="H134" s="161"/>
      <c r="I134" s="26"/>
      <c r="J134" s="34" t="s">
        <v>107</v>
      </c>
      <c r="K134" s="161"/>
      <c r="L134" s="202"/>
      <c r="M134" s="165">
        <v>1</v>
      </c>
      <c r="N134" s="161" t="s">
        <v>86</v>
      </c>
      <c r="O134" s="167" t="s">
        <v>25</v>
      </c>
      <c r="P134" s="65" t="s">
        <v>86</v>
      </c>
      <c r="Q134" s="192" t="s">
        <v>422</v>
      </c>
      <c r="R134" s="161">
        <v>5</v>
      </c>
      <c r="S134" s="161" t="s">
        <v>268</v>
      </c>
      <c r="T134" s="190">
        <v>44185</v>
      </c>
      <c r="U134" s="190">
        <v>43850</v>
      </c>
      <c r="V134" s="34"/>
      <c r="W134" s="21"/>
      <c r="X134" s="21"/>
      <c r="Y134" s="140"/>
      <c r="Z134" s="140"/>
      <c r="AA134" s="26"/>
      <c r="AB134" s="26"/>
      <c r="AC134" s="26"/>
      <c r="AD134" s="26">
        <f t="shared" si="26"/>
        <v>0</v>
      </c>
      <c r="AE134" s="66"/>
      <c r="AF134" s="66"/>
      <c r="AG134" s="66"/>
      <c r="AH134" s="66"/>
      <c r="AI134" s="36">
        <v>4.972</v>
      </c>
      <c r="AJ134" s="36"/>
      <c r="AK134" s="36"/>
      <c r="AL134" s="7">
        <f t="shared" si="27"/>
        <v>4.972</v>
      </c>
      <c r="AM134" s="148"/>
      <c r="AN134" s="36"/>
      <c r="AO134" s="26">
        <f>SUM(AI134:AJ134)</f>
        <v>4.972</v>
      </c>
      <c r="AP134" s="26">
        <f t="shared" si="24"/>
        <v>4.972</v>
      </c>
      <c r="AQ134" s="71">
        <f t="shared" si="23"/>
        <v>0.0279999999999996</v>
      </c>
      <c r="AR134" s="21" t="s">
        <v>100</v>
      </c>
      <c r="AT134" s="12">
        <v>2020</v>
      </c>
    </row>
    <row r="135" ht="32.25" customHeight="1" spans="1:46">
      <c r="A135" s="21"/>
      <c r="B135" s="21"/>
      <c r="C135" s="21"/>
      <c r="D135" s="21"/>
      <c r="E135" s="163" t="s">
        <v>383</v>
      </c>
      <c r="F135" s="21"/>
      <c r="G135" s="21"/>
      <c r="H135" s="161"/>
      <c r="I135" s="26"/>
      <c r="J135" s="34" t="s">
        <v>107</v>
      </c>
      <c r="K135" s="161"/>
      <c r="L135" s="182"/>
      <c r="M135" s="165">
        <v>1</v>
      </c>
      <c r="N135" s="161" t="s">
        <v>86</v>
      </c>
      <c r="O135" s="167" t="s">
        <v>25</v>
      </c>
      <c r="P135" s="65" t="s">
        <v>86</v>
      </c>
      <c r="Q135" s="192" t="s">
        <v>423</v>
      </c>
      <c r="R135" s="161">
        <v>7.5</v>
      </c>
      <c r="S135" s="161" t="s">
        <v>268</v>
      </c>
      <c r="T135" s="190">
        <v>44185</v>
      </c>
      <c r="U135" s="190">
        <v>43850</v>
      </c>
      <c r="V135" s="34"/>
      <c r="W135" s="21"/>
      <c r="X135" s="21"/>
      <c r="Y135" s="140"/>
      <c r="Z135" s="140"/>
      <c r="AA135" s="26"/>
      <c r="AB135" s="26"/>
      <c r="AC135" s="26"/>
      <c r="AD135" s="26">
        <f t="shared" si="26"/>
        <v>0</v>
      </c>
      <c r="AE135" s="66"/>
      <c r="AF135" s="66"/>
      <c r="AG135" s="66"/>
      <c r="AH135" s="66"/>
      <c r="AI135" s="36">
        <v>7.5</v>
      </c>
      <c r="AJ135" s="36"/>
      <c r="AK135" s="36"/>
      <c r="AL135" s="7">
        <f t="shared" si="27"/>
        <v>7.5</v>
      </c>
      <c r="AM135" s="148"/>
      <c r="AN135" s="36"/>
      <c r="AO135" s="26">
        <f>SUM(AI135:AJ135)</f>
        <v>7.5</v>
      </c>
      <c r="AP135" s="26">
        <f t="shared" si="24"/>
        <v>7.5</v>
      </c>
      <c r="AQ135" s="71">
        <f t="shared" ref="AQ135:AQ155" si="28">R135-AP135</f>
        <v>0</v>
      </c>
      <c r="AR135" s="21" t="s">
        <v>74</v>
      </c>
      <c r="AT135" s="12">
        <v>2019</v>
      </c>
    </row>
    <row r="136" ht="32.25" customHeight="1" spans="1:46">
      <c r="A136" s="21"/>
      <c r="B136" s="21"/>
      <c r="C136" s="21"/>
      <c r="D136" s="21"/>
      <c r="E136" s="163" t="s">
        <v>383</v>
      </c>
      <c r="F136" s="21"/>
      <c r="G136" s="21"/>
      <c r="H136" s="161"/>
      <c r="I136" s="26"/>
      <c r="J136" s="34" t="s">
        <v>107</v>
      </c>
      <c r="K136" s="161">
        <v>73</v>
      </c>
      <c r="L136" s="168" t="s">
        <v>424</v>
      </c>
      <c r="M136" s="65">
        <v>1</v>
      </c>
      <c r="N136" s="161"/>
      <c r="O136" s="167" t="s">
        <v>25</v>
      </c>
      <c r="P136" s="65" t="s">
        <v>205</v>
      </c>
      <c r="Q136" s="192" t="s">
        <v>425</v>
      </c>
      <c r="R136" s="161">
        <v>15</v>
      </c>
      <c r="S136" s="161" t="s">
        <v>268</v>
      </c>
      <c r="T136" s="190">
        <v>43687</v>
      </c>
      <c r="U136" s="190">
        <v>43470</v>
      </c>
      <c r="V136" s="34"/>
      <c r="W136" s="21">
        <v>13882470866</v>
      </c>
      <c r="X136" s="21"/>
      <c r="Y136" s="140"/>
      <c r="Z136" s="140"/>
      <c r="AA136" s="26"/>
      <c r="AB136" s="26"/>
      <c r="AC136" s="26"/>
      <c r="AD136" s="26">
        <f t="shared" si="26"/>
        <v>0</v>
      </c>
      <c r="AE136" s="65"/>
      <c r="AF136" s="65"/>
      <c r="AG136" s="65"/>
      <c r="AH136" s="65"/>
      <c r="AI136" s="36">
        <v>14.915</v>
      </c>
      <c r="AJ136" s="36"/>
      <c r="AK136" s="36"/>
      <c r="AL136" s="7">
        <f t="shared" si="27"/>
        <v>14.915</v>
      </c>
      <c r="AM136" s="148"/>
      <c r="AN136" s="36"/>
      <c r="AO136" s="26">
        <f>SUBTOTAL(9,AE136:AJ136)</f>
        <v>14.915</v>
      </c>
      <c r="AP136" s="26">
        <f t="shared" si="24"/>
        <v>14.915</v>
      </c>
      <c r="AQ136" s="71">
        <f t="shared" si="28"/>
        <v>0.0850000000000009</v>
      </c>
      <c r="AR136" s="21" t="s">
        <v>100</v>
      </c>
      <c r="AT136" s="12">
        <v>2019</v>
      </c>
    </row>
    <row r="137" ht="32.25" customHeight="1" spans="1:46">
      <c r="A137" s="21"/>
      <c r="B137" s="21"/>
      <c r="C137" s="21"/>
      <c r="D137" s="21"/>
      <c r="E137" s="163" t="s">
        <v>383</v>
      </c>
      <c r="F137" s="21"/>
      <c r="G137" s="21"/>
      <c r="H137" s="161"/>
      <c r="I137" s="26"/>
      <c r="J137" s="34" t="s">
        <v>107</v>
      </c>
      <c r="K137" s="161">
        <v>74</v>
      </c>
      <c r="L137" s="181" t="s">
        <v>426</v>
      </c>
      <c r="M137" s="65">
        <v>1</v>
      </c>
      <c r="N137" s="161"/>
      <c r="O137" s="167" t="s">
        <v>25</v>
      </c>
      <c r="P137" s="65" t="s">
        <v>205</v>
      </c>
      <c r="Q137" s="192" t="s">
        <v>427</v>
      </c>
      <c r="R137" s="161">
        <v>48.2</v>
      </c>
      <c r="S137" s="161" t="s">
        <v>268</v>
      </c>
      <c r="T137" s="190">
        <v>43829</v>
      </c>
      <c r="U137" s="190">
        <v>43651</v>
      </c>
      <c r="V137" s="34"/>
      <c r="W137" s="21"/>
      <c r="X137" s="21"/>
      <c r="Y137" s="140"/>
      <c r="Z137" s="140"/>
      <c r="AA137" s="26"/>
      <c r="AB137" s="26"/>
      <c r="AC137" s="26"/>
      <c r="AD137" s="26">
        <f t="shared" si="26"/>
        <v>0</v>
      </c>
      <c r="AE137" s="65"/>
      <c r="AF137" s="65"/>
      <c r="AG137" s="65"/>
      <c r="AH137" s="65"/>
      <c r="AI137" s="36"/>
      <c r="AJ137" s="36"/>
      <c r="AK137" s="36"/>
      <c r="AL137" s="7">
        <f t="shared" si="27"/>
        <v>0</v>
      </c>
      <c r="AM137" s="148"/>
      <c r="AN137" s="36"/>
      <c r="AO137" s="26">
        <f t="shared" si="25"/>
        <v>0</v>
      </c>
      <c r="AP137" s="26">
        <f t="shared" si="24"/>
        <v>0</v>
      </c>
      <c r="AQ137" s="71">
        <f t="shared" si="28"/>
        <v>48.2</v>
      </c>
      <c r="AR137" s="21"/>
      <c r="AT137" s="12">
        <v>2019</v>
      </c>
    </row>
    <row r="138" ht="27.75" customHeight="1" spans="1:46">
      <c r="A138" s="21"/>
      <c r="B138" s="21"/>
      <c r="C138" s="21"/>
      <c r="D138" s="21"/>
      <c r="E138" s="163" t="s">
        <v>383</v>
      </c>
      <c r="F138" s="21"/>
      <c r="G138" s="21"/>
      <c r="H138" s="161"/>
      <c r="I138" s="26"/>
      <c r="J138" s="34" t="s">
        <v>107</v>
      </c>
      <c r="K138" s="161">
        <v>74</v>
      </c>
      <c r="L138" s="202"/>
      <c r="M138" s="65">
        <v>1</v>
      </c>
      <c r="N138" s="161"/>
      <c r="O138" s="167" t="s">
        <v>25</v>
      </c>
      <c r="P138" s="65" t="s">
        <v>205</v>
      </c>
      <c r="Q138" s="192" t="s">
        <v>428</v>
      </c>
      <c r="R138" s="161">
        <v>82.8</v>
      </c>
      <c r="S138" s="161" t="s">
        <v>268</v>
      </c>
      <c r="T138" s="190">
        <v>43829</v>
      </c>
      <c r="U138" s="190">
        <v>43651</v>
      </c>
      <c r="V138" s="34"/>
      <c r="W138" s="21"/>
      <c r="X138" s="21"/>
      <c r="Y138" s="140"/>
      <c r="Z138" s="140"/>
      <c r="AA138" s="26"/>
      <c r="AB138" s="26"/>
      <c r="AC138" s="26"/>
      <c r="AD138" s="26">
        <f t="shared" si="26"/>
        <v>0</v>
      </c>
      <c r="AE138" s="66"/>
      <c r="AF138" s="66"/>
      <c r="AG138" s="66"/>
      <c r="AH138" s="66"/>
      <c r="AI138" s="36">
        <v>82.6</v>
      </c>
      <c r="AJ138" s="36"/>
      <c r="AK138" s="36"/>
      <c r="AL138" s="7">
        <f t="shared" si="27"/>
        <v>82.6</v>
      </c>
      <c r="AM138" s="148"/>
      <c r="AN138" s="36"/>
      <c r="AO138" s="26">
        <f>AI138+AJ138</f>
        <v>82.6</v>
      </c>
      <c r="AP138" s="26">
        <f t="shared" si="24"/>
        <v>82.6</v>
      </c>
      <c r="AQ138" s="71">
        <f t="shared" si="28"/>
        <v>0.200000000000003</v>
      </c>
      <c r="AR138" s="21" t="s">
        <v>91</v>
      </c>
      <c r="AT138" s="12">
        <v>2019</v>
      </c>
    </row>
    <row r="139" ht="32.25" customHeight="1" spans="1:46">
      <c r="A139" s="21"/>
      <c r="B139" s="21"/>
      <c r="C139" s="21"/>
      <c r="D139" s="21"/>
      <c r="E139" s="163" t="s">
        <v>383</v>
      </c>
      <c r="F139" s="21"/>
      <c r="G139" s="21"/>
      <c r="H139" s="161"/>
      <c r="I139" s="26"/>
      <c r="J139" s="34" t="s">
        <v>107</v>
      </c>
      <c r="K139" s="161">
        <v>75</v>
      </c>
      <c r="L139" s="102" t="s">
        <v>429</v>
      </c>
      <c r="M139" s="65">
        <v>1</v>
      </c>
      <c r="N139" s="161"/>
      <c r="O139" s="167" t="s">
        <v>25</v>
      </c>
      <c r="P139" s="65" t="s">
        <v>152</v>
      </c>
      <c r="Q139" s="192" t="s">
        <v>430</v>
      </c>
      <c r="R139" s="161">
        <v>50</v>
      </c>
      <c r="S139" s="161" t="s">
        <v>268</v>
      </c>
      <c r="T139" s="190">
        <v>43830</v>
      </c>
      <c r="U139" s="190">
        <v>43775</v>
      </c>
      <c r="V139" s="34"/>
      <c r="W139" s="21">
        <v>15883482510</v>
      </c>
      <c r="X139" s="21"/>
      <c r="Y139" s="140"/>
      <c r="Z139" s="140"/>
      <c r="AA139" s="26"/>
      <c r="AB139" s="26"/>
      <c r="AC139" s="26"/>
      <c r="AD139" s="26">
        <f t="shared" si="26"/>
        <v>0</v>
      </c>
      <c r="AE139" s="66"/>
      <c r="AF139" s="66"/>
      <c r="AG139" s="66"/>
      <c r="AH139" s="66"/>
      <c r="AI139" s="36">
        <v>50</v>
      </c>
      <c r="AJ139" s="36"/>
      <c r="AK139" s="36"/>
      <c r="AL139" s="7">
        <f t="shared" si="27"/>
        <v>50</v>
      </c>
      <c r="AM139" s="148"/>
      <c r="AN139" s="36"/>
      <c r="AO139" s="26">
        <f t="shared" si="25"/>
        <v>0</v>
      </c>
      <c r="AP139" s="26">
        <f t="shared" si="24"/>
        <v>0</v>
      </c>
      <c r="AQ139" s="71">
        <f t="shared" si="28"/>
        <v>50</v>
      </c>
      <c r="AR139" s="21" t="s">
        <v>74</v>
      </c>
      <c r="AS139" s="13" t="s">
        <v>431</v>
      </c>
      <c r="AT139" s="12">
        <v>2019</v>
      </c>
    </row>
    <row r="140" ht="32.25" customHeight="1" spans="1:46">
      <c r="A140" s="21"/>
      <c r="B140" s="21"/>
      <c r="C140" s="21"/>
      <c r="D140" s="21"/>
      <c r="E140" s="163" t="s">
        <v>383</v>
      </c>
      <c r="F140" s="21"/>
      <c r="G140" s="21"/>
      <c r="H140" s="161"/>
      <c r="I140" s="26"/>
      <c r="J140" s="34" t="s">
        <v>107</v>
      </c>
      <c r="K140" s="161">
        <v>76</v>
      </c>
      <c r="L140" s="21" t="s">
        <v>432</v>
      </c>
      <c r="M140" s="65">
        <v>1</v>
      </c>
      <c r="N140" s="161"/>
      <c r="O140" s="167" t="s">
        <v>25</v>
      </c>
      <c r="P140" s="65" t="s">
        <v>152</v>
      </c>
      <c r="Q140" s="192" t="s">
        <v>433</v>
      </c>
      <c r="R140" s="161">
        <v>50</v>
      </c>
      <c r="S140" s="161" t="s">
        <v>268</v>
      </c>
      <c r="T140" s="190">
        <v>43830</v>
      </c>
      <c r="U140" s="190">
        <v>43775</v>
      </c>
      <c r="V140" s="34"/>
      <c r="W140" s="21" t="s">
        <v>434</v>
      </c>
      <c r="X140" s="21"/>
      <c r="Y140" s="140"/>
      <c r="Z140" s="140"/>
      <c r="AA140" s="26"/>
      <c r="AB140" s="26"/>
      <c r="AC140" s="26"/>
      <c r="AD140" s="26">
        <f t="shared" si="26"/>
        <v>0</v>
      </c>
      <c r="AE140" s="66"/>
      <c r="AF140" s="66"/>
      <c r="AG140" s="66"/>
      <c r="AH140" s="66"/>
      <c r="AI140" s="36"/>
      <c r="AJ140" s="36"/>
      <c r="AK140" s="36"/>
      <c r="AL140" s="7">
        <f t="shared" si="27"/>
        <v>0</v>
      </c>
      <c r="AM140" s="148"/>
      <c r="AN140" s="36"/>
      <c r="AO140" s="26">
        <f t="shared" si="25"/>
        <v>0</v>
      </c>
      <c r="AP140" s="26">
        <f t="shared" si="24"/>
        <v>0</v>
      </c>
      <c r="AQ140" s="71">
        <f t="shared" si="28"/>
        <v>50</v>
      </c>
      <c r="AR140" s="21" t="s">
        <v>106</v>
      </c>
      <c r="AS140" s="13" t="s">
        <v>435</v>
      </c>
      <c r="AT140" s="12">
        <v>2019</v>
      </c>
    </row>
    <row r="141" ht="32.25" customHeight="1" spans="1:46">
      <c r="A141" s="21"/>
      <c r="B141" s="21"/>
      <c r="C141" s="21"/>
      <c r="D141" s="21"/>
      <c r="E141" s="163" t="s">
        <v>383</v>
      </c>
      <c r="F141" s="21"/>
      <c r="G141" s="21"/>
      <c r="H141" s="161"/>
      <c r="I141" s="26"/>
      <c r="J141" s="34" t="s">
        <v>107</v>
      </c>
      <c r="K141" s="161">
        <v>77</v>
      </c>
      <c r="L141" s="102" t="s">
        <v>436</v>
      </c>
      <c r="M141" s="65">
        <v>1</v>
      </c>
      <c r="N141" s="161"/>
      <c r="O141" s="167" t="s">
        <v>25</v>
      </c>
      <c r="P141" s="65" t="s">
        <v>189</v>
      </c>
      <c r="Q141" s="192" t="s">
        <v>437</v>
      </c>
      <c r="R141" s="161">
        <v>7</v>
      </c>
      <c r="S141" s="161" t="s">
        <v>268</v>
      </c>
      <c r="T141" s="190">
        <v>43819</v>
      </c>
      <c r="U141" s="190">
        <v>43766</v>
      </c>
      <c r="V141" s="34"/>
      <c r="W141" s="21"/>
      <c r="X141" s="21"/>
      <c r="Y141" s="140"/>
      <c r="Z141" s="140"/>
      <c r="AA141" s="26"/>
      <c r="AB141" s="26"/>
      <c r="AC141" s="26"/>
      <c r="AD141" s="26">
        <f t="shared" si="26"/>
        <v>0</v>
      </c>
      <c r="AE141" s="66">
        <v>7</v>
      </c>
      <c r="AF141" s="66"/>
      <c r="AG141" s="66"/>
      <c r="AH141" s="66"/>
      <c r="AI141" s="36"/>
      <c r="AJ141" s="36"/>
      <c r="AK141" s="36"/>
      <c r="AL141" s="7">
        <f t="shared" si="27"/>
        <v>7</v>
      </c>
      <c r="AM141" s="148"/>
      <c r="AN141" s="36"/>
      <c r="AO141" s="26">
        <f t="shared" si="25"/>
        <v>7</v>
      </c>
      <c r="AP141" s="26">
        <f t="shared" si="24"/>
        <v>7</v>
      </c>
      <c r="AQ141" s="71">
        <f t="shared" si="28"/>
        <v>0</v>
      </c>
      <c r="AR141" s="21" t="s">
        <v>74</v>
      </c>
      <c r="AT141" s="12">
        <v>2019</v>
      </c>
    </row>
    <row r="142" ht="32.25" customHeight="1" spans="1:46">
      <c r="A142" s="21"/>
      <c r="B142" s="21"/>
      <c r="C142" s="21" t="s">
        <v>438</v>
      </c>
      <c r="D142" s="21"/>
      <c r="E142" s="163" t="s">
        <v>383</v>
      </c>
      <c r="F142" s="21"/>
      <c r="G142" s="21"/>
      <c r="H142" s="161"/>
      <c r="I142" s="26"/>
      <c r="J142" s="34" t="s">
        <v>107</v>
      </c>
      <c r="K142" s="161">
        <v>78</v>
      </c>
      <c r="L142" s="168" t="s">
        <v>439</v>
      </c>
      <c r="M142" s="65">
        <v>1</v>
      </c>
      <c r="N142" s="161" t="s">
        <v>440</v>
      </c>
      <c r="O142" s="167" t="s">
        <v>25</v>
      </c>
      <c r="P142" s="65" t="s">
        <v>182</v>
      </c>
      <c r="Q142" s="192" t="s">
        <v>441</v>
      </c>
      <c r="R142" s="161">
        <v>9</v>
      </c>
      <c r="S142" s="161" t="s">
        <v>268</v>
      </c>
      <c r="T142" s="190">
        <v>43738</v>
      </c>
      <c r="U142" s="190">
        <v>43766</v>
      </c>
      <c r="V142" s="34"/>
      <c r="W142" s="21">
        <v>13795619957</v>
      </c>
      <c r="X142" s="21"/>
      <c r="Y142" s="140"/>
      <c r="Z142" s="140"/>
      <c r="AA142" s="26"/>
      <c r="AB142" s="26"/>
      <c r="AC142" s="26"/>
      <c r="AD142" s="26">
        <f t="shared" si="26"/>
        <v>0</v>
      </c>
      <c r="AE142" s="66">
        <v>9</v>
      </c>
      <c r="AF142" s="66"/>
      <c r="AG142" s="66"/>
      <c r="AH142" s="66"/>
      <c r="AI142" s="36"/>
      <c r="AJ142" s="36"/>
      <c r="AK142" s="36"/>
      <c r="AL142" s="7">
        <f t="shared" si="27"/>
        <v>9</v>
      </c>
      <c r="AM142" s="148"/>
      <c r="AN142" s="36"/>
      <c r="AO142" s="26">
        <f t="shared" si="25"/>
        <v>9</v>
      </c>
      <c r="AP142" s="26">
        <f t="shared" si="24"/>
        <v>9</v>
      </c>
      <c r="AQ142" s="71">
        <f t="shared" si="28"/>
        <v>0</v>
      </c>
      <c r="AR142" s="21" t="s">
        <v>74</v>
      </c>
      <c r="AT142" s="12">
        <v>2019</v>
      </c>
    </row>
    <row r="143" ht="32.25" customHeight="1" spans="1:46">
      <c r="A143" s="21"/>
      <c r="B143" s="21"/>
      <c r="C143" s="21"/>
      <c r="D143" s="21"/>
      <c r="E143" s="163" t="s">
        <v>383</v>
      </c>
      <c r="F143" s="21"/>
      <c r="G143" s="21"/>
      <c r="H143" s="161"/>
      <c r="I143" s="26"/>
      <c r="J143" s="34" t="s">
        <v>107</v>
      </c>
      <c r="K143" s="161">
        <v>79</v>
      </c>
      <c r="L143" s="113" t="s">
        <v>442</v>
      </c>
      <c r="M143" s="65">
        <v>1</v>
      </c>
      <c r="N143" s="161" t="s">
        <v>443</v>
      </c>
      <c r="O143" s="167" t="s">
        <v>25</v>
      </c>
      <c r="P143" s="65" t="s">
        <v>443</v>
      </c>
      <c r="Q143" s="192" t="s">
        <v>444</v>
      </c>
      <c r="R143" s="161">
        <v>140</v>
      </c>
      <c r="S143" s="35" t="s">
        <v>445</v>
      </c>
      <c r="T143" s="190">
        <v>43819</v>
      </c>
      <c r="U143" s="190">
        <v>43766</v>
      </c>
      <c r="V143" s="34"/>
      <c r="W143" s="21" t="s">
        <v>446</v>
      </c>
      <c r="X143" s="21"/>
      <c r="Y143" s="140"/>
      <c r="Z143" s="140"/>
      <c r="AA143" s="26"/>
      <c r="AB143" s="26"/>
      <c r="AC143" s="26"/>
      <c r="AD143" s="26">
        <f t="shared" si="26"/>
        <v>0</v>
      </c>
      <c r="AE143" s="66">
        <v>98</v>
      </c>
      <c r="AF143" s="66"/>
      <c r="AG143" s="66"/>
      <c r="AH143" s="66">
        <f>SUBTOTAL(9,AE143:AG143)</f>
        <v>98</v>
      </c>
      <c r="AI143" s="36">
        <v>42</v>
      </c>
      <c r="AJ143" s="36"/>
      <c r="AK143" s="36"/>
      <c r="AL143" s="7">
        <f t="shared" si="27"/>
        <v>140</v>
      </c>
      <c r="AM143" s="148"/>
      <c r="AN143" s="36">
        <f>SUBTOTAL(9,AI143:AJ143)</f>
        <v>42</v>
      </c>
      <c r="AO143" s="26">
        <f t="shared" si="25"/>
        <v>98</v>
      </c>
      <c r="AP143" s="26">
        <f>AD143+AH143+AN143</f>
        <v>140</v>
      </c>
      <c r="AQ143" s="71">
        <f t="shared" si="28"/>
        <v>0</v>
      </c>
      <c r="AR143" s="21" t="s">
        <v>74</v>
      </c>
      <c r="AT143" s="12">
        <v>2019</v>
      </c>
    </row>
    <row r="144" ht="54.75" customHeight="1" spans="1:46">
      <c r="A144" s="21"/>
      <c r="B144" s="21"/>
      <c r="C144" s="21"/>
      <c r="D144" s="21"/>
      <c r="E144" s="163" t="s">
        <v>383</v>
      </c>
      <c r="F144" s="21"/>
      <c r="G144" s="21"/>
      <c r="H144" s="161"/>
      <c r="I144" s="26"/>
      <c r="J144" s="34" t="s">
        <v>107</v>
      </c>
      <c r="K144" s="161">
        <v>80</v>
      </c>
      <c r="L144" s="102" t="s">
        <v>447</v>
      </c>
      <c r="M144" s="65">
        <v>1</v>
      </c>
      <c r="N144" s="161"/>
      <c r="O144" s="167" t="s">
        <v>25</v>
      </c>
      <c r="P144" s="65" t="s">
        <v>97</v>
      </c>
      <c r="Q144" s="192" t="s">
        <v>448</v>
      </c>
      <c r="R144" s="161">
        <v>292.15</v>
      </c>
      <c r="S144" s="35" t="s">
        <v>264</v>
      </c>
      <c r="T144" s="190">
        <v>43819</v>
      </c>
      <c r="U144" s="190">
        <v>43766</v>
      </c>
      <c r="V144" s="34"/>
      <c r="W144" s="21">
        <v>15181556999</v>
      </c>
      <c r="X144" s="21"/>
      <c r="Y144" s="140"/>
      <c r="Z144" s="140"/>
      <c r="AA144" s="26"/>
      <c r="AB144" s="26"/>
      <c r="AC144" s="26"/>
      <c r="AD144" s="26">
        <f t="shared" si="26"/>
        <v>0</v>
      </c>
      <c r="AE144" s="66"/>
      <c r="AF144" s="66"/>
      <c r="AG144" s="66"/>
      <c r="AH144" s="66"/>
      <c r="AI144" s="36">
        <v>87.65</v>
      </c>
      <c r="AJ144" s="36">
        <v>116.86</v>
      </c>
      <c r="AK144" s="36"/>
      <c r="AL144" s="7">
        <f t="shared" si="27"/>
        <v>204.51</v>
      </c>
      <c r="AM144" s="148"/>
      <c r="AN144" s="36">
        <f>SUBTOTAL(9,AI144:AJ144)</f>
        <v>204.51</v>
      </c>
      <c r="AO144" s="26">
        <f>AN144</f>
        <v>204.51</v>
      </c>
      <c r="AP144" s="26">
        <f>AH144+AN144</f>
        <v>204.51</v>
      </c>
      <c r="AQ144" s="71">
        <f t="shared" si="28"/>
        <v>87.64</v>
      </c>
      <c r="AR144" s="21" t="s">
        <v>449</v>
      </c>
      <c r="AT144" s="12">
        <v>2019</v>
      </c>
    </row>
    <row r="145" ht="32.25" customHeight="1" spans="1:46">
      <c r="A145" s="21"/>
      <c r="B145" s="21"/>
      <c r="C145" s="21"/>
      <c r="D145" s="21"/>
      <c r="E145" s="162" t="s">
        <v>383</v>
      </c>
      <c r="F145" s="21"/>
      <c r="G145" s="21"/>
      <c r="H145" s="161"/>
      <c r="I145" s="26"/>
      <c r="J145" s="34" t="s">
        <v>107</v>
      </c>
      <c r="K145" s="161">
        <v>81</v>
      </c>
      <c r="L145" s="181" t="s">
        <v>450</v>
      </c>
      <c r="M145" s="65">
        <v>1</v>
      </c>
      <c r="N145" s="161" t="s">
        <v>205</v>
      </c>
      <c r="O145" s="167" t="s">
        <v>25</v>
      </c>
      <c r="P145" s="65" t="s">
        <v>205</v>
      </c>
      <c r="Q145" s="192" t="s">
        <v>451</v>
      </c>
      <c r="R145" s="161">
        <v>62</v>
      </c>
      <c r="S145" s="161" t="s">
        <v>268</v>
      </c>
      <c r="T145" s="190">
        <v>43819</v>
      </c>
      <c r="U145" s="190">
        <v>43766</v>
      </c>
      <c r="V145" s="34"/>
      <c r="W145" s="21">
        <v>13568668334</v>
      </c>
      <c r="X145" s="21"/>
      <c r="Y145" s="140"/>
      <c r="Z145" s="140"/>
      <c r="AA145" s="26"/>
      <c r="AB145" s="26"/>
      <c r="AC145" s="26"/>
      <c r="AD145" s="26">
        <f t="shared" si="26"/>
        <v>0</v>
      </c>
      <c r="AE145" s="65"/>
      <c r="AF145" s="65"/>
      <c r="AG145" s="65"/>
      <c r="AH145" s="65"/>
      <c r="AI145" s="36">
        <v>22.338</v>
      </c>
      <c r="AJ145" s="36">
        <v>35</v>
      </c>
      <c r="AK145" s="36"/>
      <c r="AL145" s="7">
        <f t="shared" si="27"/>
        <v>57.338</v>
      </c>
      <c r="AM145" s="148"/>
      <c r="AN145" s="36">
        <v>4.03</v>
      </c>
      <c r="AO145" s="26">
        <f>SUM(AI145:AN145)</f>
        <v>118.706</v>
      </c>
      <c r="AP145" s="26">
        <f>AD145+AO145</f>
        <v>118.706</v>
      </c>
      <c r="AQ145" s="71">
        <f t="shared" si="28"/>
        <v>-56.706</v>
      </c>
      <c r="AR145" s="21" t="s">
        <v>106</v>
      </c>
      <c r="AT145" s="12">
        <v>2019</v>
      </c>
    </row>
    <row r="146" ht="32.25" customHeight="1" spans="1:46">
      <c r="A146" s="21"/>
      <c r="B146" s="21"/>
      <c r="C146" s="21"/>
      <c r="D146" s="21"/>
      <c r="E146" s="162" t="s">
        <v>383</v>
      </c>
      <c r="F146" s="21"/>
      <c r="G146" s="21"/>
      <c r="H146" s="161"/>
      <c r="I146" s="26"/>
      <c r="J146" s="34" t="s">
        <v>107</v>
      </c>
      <c r="K146" s="161">
        <v>81</v>
      </c>
      <c r="L146" s="182"/>
      <c r="M146" s="65">
        <v>1</v>
      </c>
      <c r="N146" s="161" t="s">
        <v>205</v>
      </c>
      <c r="O146" s="167" t="s">
        <v>25</v>
      </c>
      <c r="P146" s="65" t="s">
        <v>205</v>
      </c>
      <c r="Q146" s="13" t="s">
        <v>452</v>
      </c>
      <c r="R146" s="161">
        <v>38</v>
      </c>
      <c r="S146" s="161" t="s">
        <v>268</v>
      </c>
      <c r="T146" s="190">
        <v>43819</v>
      </c>
      <c r="U146" s="190">
        <v>43766</v>
      </c>
      <c r="V146" s="34"/>
      <c r="W146" s="21">
        <v>13568668334</v>
      </c>
      <c r="X146" s="21"/>
      <c r="Y146" s="140"/>
      <c r="Z146" s="140"/>
      <c r="AA146" s="26"/>
      <c r="AB146" s="26"/>
      <c r="AC146" s="26"/>
      <c r="AD146" s="26">
        <f t="shared" si="26"/>
        <v>0</v>
      </c>
      <c r="AE146" s="66"/>
      <c r="AF146" s="66"/>
      <c r="AG146" s="66"/>
      <c r="AH146" s="66"/>
      <c r="AI146" s="36"/>
      <c r="AJ146" s="36"/>
      <c r="AK146" s="36"/>
      <c r="AL146" s="7">
        <f t="shared" si="27"/>
        <v>0</v>
      </c>
      <c r="AM146" s="148">
        <v>17.6562</v>
      </c>
      <c r="AN146" s="36">
        <f>AM146</f>
        <v>17.6562</v>
      </c>
      <c r="AO146" s="26">
        <f>AN146</f>
        <v>17.6562</v>
      </c>
      <c r="AP146" s="26">
        <f t="shared" si="24"/>
        <v>17.6562</v>
      </c>
      <c r="AQ146" s="71">
        <f t="shared" si="28"/>
        <v>20.3438</v>
      </c>
      <c r="AR146" s="21" t="s">
        <v>453</v>
      </c>
      <c r="AT146" s="12">
        <v>2019</v>
      </c>
    </row>
    <row r="147" ht="32.25" customHeight="1" spans="1:46">
      <c r="A147" s="21"/>
      <c r="B147" s="21"/>
      <c r="C147" s="21"/>
      <c r="D147" s="21"/>
      <c r="E147" s="162" t="s">
        <v>383</v>
      </c>
      <c r="F147" s="21"/>
      <c r="G147" s="21"/>
      <c r="H147" s="161"/>
      <c r="I147" s="26"/>
      <c r="J147" s="34" t="s">
        <v>107</v>
      </c>
      <c r="K147" s="161">
        <v>82</v>
      </c>
      <c r="L147" s="168" t="s">
        <v>454</v>
      </c>
      <c r="M147" s="65">
        <v>1</v>
      </c>
      <c r="N147" s="161"/>
      <c r="O147" s="167" t="s">
        <v>25</v>
      </c>
      <c r="P147" s="65" t="s">
        <v>132</v>
      </c>
      <c r="Q147" s="168" t="s">
        <v>455</v>
      </c>
      <c r="R147" s="161">
        <v>20</v>
      </c>
      <c r="S147" s="161" t="s">
        <v>268</v>
      </c>
      <c r="T147" s="190">
        <v>43819</v>
      </c>
      <c r="U147" s="190">
        <v>43766</v>
      </c>
      <c r="V147" s="34"/>
      <c r="W147" s="21">
        <v>13568652899</v>
      </c>
      <c r="X147" s="21"/>
      <c r="Y147" s="140"/>
      <c r="Z147" s="140"/>
      <c r="AA147" s="26"/>
      <c r="AB147" s="26"/>
      <c r="AC147" s="26"/>
      <c r="AD147" s="26">
        <f t="shared" si="26"/>
        <v>0</v>
      </c>
      <c r="AE147" s="66">
        <v>20</v>
      </c>
      <c r="AF147" s="66"/>
      <c r="AG147" s="66"/>
      <c r="AH147" s="66"/>
      <c r="AI147" s="36"/>
      <c r="AJ147" s="36"/>
      <c r="AK147" s="36"/>
      <c r="AL147" s="7">
        <f t="shared" si="27"/>
        <v>20</v>
      </c>
      <c r="AM147" s="148"/>
      <c r="AN147" s="36"/>
      <c r="AO147" s="26">
        <f t="shared" si="25"/>
        <v>20</v>
      </c>
      <c r="AP147" s="26">
        <f t="shared" si="24"/>
        <v>20</v>
      </c>
      <c r="AQ147" s="71">
        <f t="shared" si="28"/>
        <v>0</v>
      </c>
      <c r="AR147" s="21" t="s">
        <v>74</v>
      </c>
      <c r="AT147" s="12">
        <v>2019</v>
      </c>
    </row>
    <row r="148" ht="32.25" customHeight="1" spans="1:46">
      <c r="A148" s="21"/>
      <c r="B148" s="21"/>
      <c r="C148" s="21"/>
      <c r="D148" s="21"/>
      <c r="E148" s="162" t="s">
        <v>383</v>
      </c>
      <c r="F148" s="21"/>
      <c r="G148" s="21"/>
      <c r="H148" s="161"/>
      <c r="I148" s="26"/>
      <c r="J148" s="34" t="s">
        <v>107</v>
      </c>
      <c r="K148" s="161">
        <v>83</v>
      </c>
      <c r="L148" s="102" t="s">
        <v>456</v>
      </c>
      <c r="M148" s="65">
        <v>1</v>
      </c>
      <c r="N148" s="161"/>
      <c r="O148" s="167" t="s">
        <v>25</v>
      </c>
      <c r="P148" s="65" t="s">
        <v>152</v>
      </c>
      <c r="Q148" s="102" t="s">
        <v>457</v>
      </c>
      <c r="R148" s="161">
        <v>50</v>
      </c>
      <c r="S148" s="161" t="s">
        <v>268</v>
      </c>
      <c r="T148" s="190">
        <v>43830</v>
      </c>
      <c r="U148" s="190">
        <v>43775</v>
      </c>
      <c r="V148" s="34"/>
      <c r="W148" s="21" t="s">
        <v>458</v>
      </c>
      <c r="X148" s="21"/>
      <c r="Y148" s="140"/>
      <c r="Z148" s="140"/>
      <c r="AA148" s="26"/>
      <c r="AB148" s="26"/>
      <c r="AC148" s="26"/>
      <c r="AD148" s="26">
        <f t="shared" si="26"/>
        <v>0</v>
      </c>
      <c r="AE148" s="66"/>
      <c r="AF148" s="66"/>
      <c r="AG148" s="66"/>
      <c r="AH148" s="66"/>
      <c r="AI148" s="36"/>
      <c r="AJ148" s="36"/>
      <c r="AK148" s="36"/>
      <c r="AL148" s="7">
        <f t="shared" si="27"/>
        <v>0</v>
      </c>
      <c r="AM148" s="148">
        <v>48.5211</v>
      </c>
      <c r="AN148" s="36">
        <f>AM148</f>
        <v>48.5211</v>
      </c>
      <c r="AO148" s="26">
        <f>AN148</f>
        <v>48.5211</v>
      </c>
      <c r="AP148" s="26">
        <f t="shared" ref="AP148:AP155" si="29">AD148+AO148</f>
        <v>48.5211</v>
      </c>
      <c r="AQ148" s="71">
        <f t="shared" si="28"/>
        <v>1.4789</v>
      </c>
      <c r="AR148" s="21" t="s">
        <v>106</v>
      </c>
      <c r="AT148" s="12">
        <v>2019</v>
      </c>
    </row>
    <row r="149" ht="55.5" customHeight="1" spans="1:46">
      <c r="A149" s="21"/>
      <c r="B149" s="21"/>
      <c r="C149" s="21"/>
      <c r="D149" s="21"/>
      <c r="E149" s="162" t="s">
        <v>383</v>
      </c>
      <c r="F149" s="21"/>
      <c r="G149" s="21"/>
      <c r="H149" s="161"/>
      <c r="I149" s="26"/>
      <c r="J149" s="34" t="s">
        <v>107</v>
      </c>
      <c r="K149" s="161">
        <v>84</v>
      </c>
      <c r="L149" s="102" t="s">
        <v>459</v>
      </c>
      <c r="M149" s="65">
        <v>1</v>
      </c>
      <c r="N149" s="161"/>
      <c r="O149" s="167" t="s">
        <v>25</v>
      </c>
      <c r="P149" s="65" t="s">
        <v>97</v>
      </c>
      <c r="Q149" s="192" t="s">
        <v>460</v>
      </c>
      <c r="R149" s="161">
        <v>32</v>
      </c>
      <c r="S149" s="35" t="s">
        <v>274</v>
      </c>
      <c r="T149" s="190">
        <v>43829</v>
      </c>
      <c r="U149" s="190">
        <v>43775</v>
      </c>
      <c r="V149" s="34"/>
      <c r="W149" s="21" t="s">
        <v>461</v>
      </c>
      <c r="X149" s="21"/>
      <c r="Y149" s="140"/>
      <c r="Z149" s="140"/>
      <c r="AA149" s="26"/>
      <c r="AB149" s="26"/>
      <c r="AC149" s="26"/>
      <c r="AD149" s="26">
        <f t="shared" si="26"/>
        <v>0</v>
      </c>
      <c r="AE149" s="66"/>
      <c r="AF149" s="66"/>
      <c r="AG149" s="66"/>
      <c r="AH149" s="66"/>
      <c r="AI149" s="36">
        <v>15.22035</v>
      </c>
      <c r="AJ149" s="36"/>
      <c r="AK149" s="36"/>
      <c r="AL149" s="7">
        <f t="shared" si="27"/>
        <v>15.22035</v>
      </c>
      <c r="AM149" s="148"/>
      <c r="AN149" s="36"/>
      <c r="AO149" s="26">
        <f>AH149+AI149</f>
        <v>15.22035</v>
      </c>
      <c r="AP149" s="26">
        <f t="shared" si="29"/>
        <v>15.22035</v>
      </c>
      <c r="AQ149" s="197">
        <f t="shared" si="28"/>
        <v>16.77965</v>
      </c>
      <c r="AR149" s="21" t="s">
        <v>462</v>
      </c>
      <c r="AT149" s="12">
        <v>2019</v>
      </c>
    </row>
    <row r="150" ht="32.25" customHeight="1" spans="1:46">
      <c r="A150" s="21"/>
      <c r="B150" s="21"/>
      <c r="C150" s="21"/>
      <c r="D150" s="21"/>
      <c r="E150" s="162" t="s">
        <v>383</v>
      </c>
      <c r="F150" s="21"/>
      <c r="G150" s="21"/>
      <c r="H150" s="161"/>
      <c r="I150" s="26"/>
      <c r="J150" s="34" t="s">
        <v>107</v>
      </c>
      <c r="K150" s="161">
        <v>85</v>
      </c>
      <c r="L150" s="102" t="s">
        <v>463</v>
      </c>
      <c r="M150" s="65">
        <v>1</v>
      </c>
      <c r="N150" s="161"/>
      <c r="O150" s="167" t="s">
        <v>25</v>
      </c>
      <c r="P150" s="65" t="s">
        <v>97</v>
      </c>
      <c r="Q150" s="192" t="s">
        <v>464</v>
      </c>
      <c r="R150" s="161">
        <v>5</v>
      </c>
      <c r="S150" s="35" t="s">
        <v>268</v>
      </c>
      <c r="T150" s="190">
        <v>43819</v>
      </c>
      <c r="U150" s="190">
        <v>43775</v>
      </c>
      <c r="V150" s="34"/>
      <c r="W150" s="21" t="s">
        <v>461</v>
      </c>
      <c r="X150" s="21"/>
      <c r="Y150" s="140"/>
      <c r="Z150" s="140"/>
      <c r="AA150" s="26"/>
      <c r="AB150" s="26"/>
      <c r="AC150" s="26"/>
      <c r="AD150" s="26">
        <f t="shared" si="26"/>
        <v>0</v>
      </c>
      <c r="AE150" s="66"/>
      <c r="AF150" s="66"/>
      <c r="AG150" s="66"/>
      <c r="AH150" s="66"/>
      <c r="AI150" s="36"/>
      <c r="AJ150" s="36"/>
      <c r="AK150" s="36"/>
      <c r="AL150" s="7">
        <f t="shared" si="27"/>
        <v>0</v>
      </c>
      <c r="AM150" s="148"/>
      <c r="AN150" s="36"/>
      <c r="AO150" s="26">
        <f t="shared" ref="AO150:AO156" si="30">SUBTOTAL(9,AE150:AG150)</f>
        <v>0</v>
      </c>
      <c r="AP150" s="26">
        <f t="shared" si="29"/>
        <v>0</v>
      </c>
      <c r="AQ150" s="71">
        <f t="shared" si="28"/>
        <v>5</v>
      </c>
      <c r="AR150" s="21"/>
      <c r="AT150" s="12">
        <v>2019</v>
      </c>
    </row>
    <row r="151" ht="32.25" customHeight="1" spans="1:46">
      <c r="A151" s="21"/>
      <c r="B151" s="21"/>
      <c r="C151" s="21"/>
      <c r="D151" s="21"/>
      <c r="E151" s="162" t="s">
        <v>383</v>
      </c>
      <c r="F151" s="21"/>
      <c r="G151" s="21"/>
      <c r="H151" s="161"/>
      <c r="I151" s="26"/>
      <c r="J151" s="34" t="s">
        <v>107</v>
      </c>
      <c r="K151" s="161">
        <v>86</v>
      </c>
      <c r="L151" s="109" t="s">
        <v>465</v>
      </c>
      <c r="M151" s="65">
        <v>1</v>
      </c>
      <c r="N151" s="161"/>
      <c r="O151" s="167" t="s">
        <v>25</v>
      </c>
      <c r="P151" s="65" t="s">
        <v>97</v>
      </c>
      <c r="Q151" s="192" t="s">
        <v>466</v>
      </c>
      <c r="R151" s="161">
        <v>48</v>
      </c>
      <c r="S151" s="35" t="s">
        <v>274</v>
      </c>
      <c r="T151" s="190">
        <v>43819</v>
      </c>
      <c r="U151" s="190">
        <v>43775</v>
      </c>
      <c r="V151" s="34"/>
      <c r="W151" s="21"/>
      <c r="X151" s="21"/>
      <c r="Y151" s="140"/>
      <c r="Z151" s="140"/>
      <c r="AA151" s="26"/>
      <c r="AB151" s="26"/>
      <c r="AC151" s="26"/>
      <c r="AD151" s="26">
        <f t="shared" si="26"/>
        <v>0</v>
      </c>
      <c r="AE151" s="66"/>
      <c r="AF151" s="66"/>
      <c r="AG151" s="66"/>
      <c r="AH151" s="66"/>
      <c r="AI151" s="36">
        <v>33.142667</v>
      </c>
      <c r="AJ151" s="36"/>
      <c r="AK151" s="36"/>
      <c r="AL151" s="7">
        <f t="shared" si="27"/>
        <v>33.142667</v>
      </c>
      <c r="AM151" s="148"/>
      <c r="AN151" s="36"/>
      <c r="AO151" s="26">
        <f>SUBTOTAL(9,AE151:AJ151)</f>
        <v>33.142667</v>
      </c>
      <c r="AP151" s="26">
        <f t="shared" si="29"/>
        <v>33.142667</v>
      </c>
      <c r="AQ151" s="211">
        <f t="shared" si="28"/>
        <v>14.857333</v>
      </c>
      <c r="AR151" s="21" t="s">
        <v>106</v>
      </c>
      <c r="AT151" s="12">
        <v>2019</v>
      </c>
    </row>
    <row r="152" ht="32.25" customHeight="1" spans="1:46">
      <c r="A152" s="21"/>
      <c r="B152" s="21"/>
      <c r="C152" s="21"/>
      <c r="D152" s="20">
        <v>43921</v>
      </c>
      <c r="E152" s="162" t="s">
        <v>383</v>
      </c>
      <c r="F152" s="21"/>
      <c r="G152" s="21"/>
      <c r="H152" s="161"/>
      <c r="I152" s="26"/>
      <c r="J152" s="34" t="s">
        <v>107</v>
      </c>
      <c r="K152" s="161">
        <v>86</v>
      </c>
      <c r="L152" s="113"/>
      <c r="M152" s="65">
        <v>1</v>
      </c>
      <c r="N152" s="161"/>
      <c r="O152" s="167" t="s">
        <v>25</v>
      </c>
      <c r="P152" s="65" t="s">
        <v>97</v>
      </c>
      <c r="Q152" s="192" t="s">
        <v>467</v>
      </c>
      <c r="R152" s="161">
        <v>15</v>
      </c>
      <c r="S152" s="35" t="s">
        <v>268</v>
      </c>
      <c r="T152" s="190">
        <v>43819</v>
      </c>
      <c r="U152" s="190">
        <v>43775</v>
      </c>
      <c r="V152" s="34"/>
      <c r="W152" s="21"/>
      <c r="X152" s="21"/>
      <c r="Y152" s="140"/>
      <c r="Z152" s="140"/>
      <c r="AA152" s="26"/>
      <c r="AB152" s="26"/>
      <c r="AC152" s="26"/>
      <c r="AD152" s="26">
        <f t="shared" si="26"/>
        <v>0</v>
      </c>
      <c r="AE152" s="66"/>
      <c r="AF152" s="66"/>
      <c r="AG152" s="66"/>
      <c r="AH152" s="66"/>
      <c r="AI152" s="36">
        <v>15</v>
      </c>
      <c r="AJ152" s="36"/>
      <c r="AK152" s="36"/>
      <c r="AL152" s="7">
        <f t="shared" si="27"/>
        <v>15</v>
      </c>
      <c r="AM152" s="148"/>
      <c r="AN152" s="36"/>
      <c r="AO152" s="26">
        <f>SUBTOTAL(9,AE152:AJ152)</f>
        <v>15</v>
      </c>
      <c r="AP152" s="26">
        <f t="shared" si="29"/>
        <v>15</v>
      </c>
      <c r="AQ152" s="71">
        <f t="shared" si="28"/>
        <v>0</v>
      </c>
      <c r="AR152" s="21" t="s">
        <v>74</v>
      </c>
      <c r="AT152" s="12">
        <v>2019</v>
      </c>
    </row>
    <row r="153" ht="32.25" customHeight="1" spans="1:46">
      <c r="A153" s="21"/>
      <c r="B153" s="21"/>
      <c r="C153" s="21"/>
      <c r="D153" s="21"/>
      <c r="E153" s="162" t="s">
        <v>383</v>
      </c>
      <c r="F153" s="21"/>
      <c r="G153" s="21"/>
      <c r="H153" s="161"/>
      <c r="I153" s="26"/>
      <c r="J153" s="34" t="s">
        <v>107</v>
      </c>
      <c r="K153" s="161">
        <v>87</v>
      </c>
      <c r="L153" s="109" t="s">
        <v>468</v>
      </c>
      <c r="M153" s="65">
        <v>1</v>
      </c>
      <c r="N153" s="161"/>
      <c r="O153" s="167" t="s">
        <v>25</v>
      </c>
      <c r="P153" s="65" t="s">
        <v>97</v>
      </c>
      <c r="Q153" s="192" t="s">
        <v>469</v>
      </c>
      <c r="R153" s="161">
        <v>90</v>
      </c>
      <c r="S153" s="35" t="s">
        <v>470</v>
      </c>
      <c r="T153" s="190">
        <v>43819</v>
      </c>
      <c r="U153" s="190">
        <v>43775</v>
      </c>
      <c r="V153" s="34"/>
      <c r="W153" s="21"/>
      <c r="X153" s="21"/>
      <c r="Y153" s="140"/>
      <c r="Z153" s="140"/>
      <c r="AA153" s="26"/>
      <c r="AB153" s="26"/>
      <c r="AC153" s="26"/>
      <c r="AD153" s="26">
        <f t="shared" si="26"/>
        <v>0</v>
      </c>
      <c r="AE153" s="66"/>
      <c r="AF153" s="66"/>
      <c r="AG153" s="66"/>
      <c r="AH153" s="66"/>
      <c r="AI153" s="36">
        <v>27.9445</v>
      </c>
      <c r="AJ153" s="36">
        <v>25.29</v>
      </c>
      <c r="AK153" s="36">
        <v>16.86</v>
      </c>
      <c r="AL153" s="7">
        <f t="shared" si="27"/>
        <v>70.0945</v>
      </c>
      <c r="AM153" s="148"/>
      <c r="AN153" s="36"/>
      <c r="AO153" s="26">
        <f>SUBTOTAL(9,AE153:AK153)</f>
        <v>70.0945</v>
      </c>
      <c r="AP153" s="26">
        <f>AI153+AJ153+AK153</f>
        <v>70.0945</v>
      </c>
      <c r="AQ153" s="71">
        <f t="shared" si="28"/>
        <v>19.9055</v>
      </c>
      <c r="AR153" s="21" t="s">
        <v>471</v>
      </c>
      <c r="AT153" s="12">
        <v>2019</v>
      </c>
    </row>
    <row r="154" ht="32.25" customHeight="1" spans="1:46">
      <c r="A154" s="21"/>
      <c r="B154" s="21"/>
      <c r="C154" s="21"/>
      <c r="D154" s="21"/>
      <c r="E154" s="162" t="s">
        <v>383</v>
      </c>
      <c r="F154" s="21"/>
      <c r="G154" s="21"/>
      <c r="H154" s="161"/>
      <c r="I154" s="26"/>
      <c r="J154" s="34" t="s">
        <v>107</v>
      </c>
      <c r="K154" s="161">
        <v>87</v>
      </c>
      <c r="L154" s="111"/>
      <c r="M154" s="65">
        <v>1</v>
      </c>
      <c r="N154" s="161"/>
      <c r="O154" s="167" t="s">
        <v>25</v>
      </c>
      <c r="P154" s="65" t="s">
        <v>97</v>
      </c>
      <c r="Q154" s="192" t="s">
        <v>472</v>
      </c>
      <c r="R154" s="161">
        <v>35</v>
      </c>
      <c r="S154" s="35" t="s">
        <v>268</v>
      </c>
      <c r="T154" s="190">
        <v>43819</v>
      </c>
      <c r="U154" s="190">
        <v>43775</v>
      </c>
      <c r="V154" s="34"/>
      <c r="W154" s="21"/>
      <c r="X154" s="21"/>
      <c r="Y154" s="140"/>
      <c r="Z154" s="140"/>
      <c r="AA154" s="26"/>
      <c r="AB154" s="26"/>
      <c r="AC154" s="26"/>
      <c r="AD154" s="26">
        <f t="shared" si="26"/>
        <v>0</v>
      </c>
      <c r="AE154" s="66"/>
      <c r="AF154" s="66"/>
      <c r="AG154" s="66"/>
      <c r="AH154" s="66"/>
      <c r="AI154" s="36"/>
      <c r="AJ154" s="36"/>
      <c r="AK154" s="36"/>
      <c r="AL154" s="7">
        <f t="shared" si="27"/>
        <v>0</v>
      </c>
      <c r="AM154" s="148"/>
      <c r="AN154" s="36"/>
      <c r="AO154" s="26">
        <f t="shared" si="30"/>
        <v>0</v>
      </c>
      <c r="AP154" s="26">
        <f t="shared" si="29"/>
        <v>0</v>
      </c>
      <c r="AQ154" s="71">
        <f t="shared" si="28"/>
        <v>35</v>
      </c>
      <c r="AR154" s="21"/>
      <c r="AT154" s="12">
        <v>2019</v>
      </c>
    </row>
    <row r="155" ht="32.25" customHeight="1" spans="1:46">
      <c r="A155" s="21"/>
      <c r="B155" s="21"/>
      <c r="C155" s="21"/>
      <c r="D155" s="21"/>
      <c r="E155" s="162" t="s">
        <v>383</v>
      </c>
      <c r="F155" s="21"/>
      <c r="G155" s="21"/>
      <c r="H155" s="161"/>
      <c r="I155" s="26"/>
      <c r="J155" s="34" t="s">
        <v>107</v>
      </c>
      <c r="K155" s="161">
        <v>87</v>
      </c>
      <c r="L155" s="113"/>
      <c r="M155" s="65">
        <v>1</v>
      </c>
      <c r="N155" s="161"/>
      <c r="O155" s="167" t="s">
        <v>25</v>
      </c>
      <c r="P155" s="65" t="s">
        <v>97</v>
      </c>
      <c r="Q155" s="192" t="s">
        <v>473</v>
      </c>
      <c r="R155" s="161">
        <v>14</v>
      </c>
      <c r="S155" s="35" t="s">
        <v>268</v>
      </c>
      <c r="T155" s="190">
        <v>43819</v>
      </c>
      <c r="U155" s="190">
        <v>43775</v>
      </c>
      <c r="V155" s="34"/>
      <c r="W155" s="21"/>
      <c r="X155" s="21"/>
      <c r="Y155" s="140"/>
      <c r="Z155" s="140"/>
      <c r="AA155" s="26"/>
      <c r="AB155" s="26"/>
      <c r="AC155" s="26"/>
      <c r="AD155" s="26">
        <f t="shared" si="26"/>
        <v>0</v>
      </c>
      <c r="AE155" s="66"/>
      <c r="AF155" s="66"/>
      <c r="AG155" s="66"/>
      <c r="AH155" s="66"/>
      <c r="AI155" s="36"/>
      <c r="AJ155" s="36"/>
      <c r="AK155" s="36"/>
      <c r="AL155" s="7">
        <f t="shared" si="27"/>
        <v>0</v>
      </c>
      <c r="AM155" s="148"/>
      <c r="AN155" s="36"/>
      <c r="AO155" s="26">
        <f t="shared" si="30"/>
        <v>0</v>
      </c>
      <c r="AP155" s="26">
        <f t="shared" si="29"/>
        <v>0</v>
      </c>
      <c r="AQ155" s="71">
        <f t="shared" si="28"/>
        <v>14</v>
      </c>
      <c r="AR155" s="21"/>
      <c r="AT155" s="12">
        <v>2019</v>
      </c>
    </row>
    <row r="156" ht="32.25" customHeight="1" spans="1:46">
      <c r="A156" s="21"/>
      <c r="B156" s="21"/>
      <c r="C156" s="21"/>
      <c r="D156" s="21"/>
      <c r="E156" s="162" t="s">
        <v>383</v>
      </c>
      <c r="F156" s="21"/>
      <c r="G156" s="21"/>
      <c r="H156" s="161"/>
      <c r="I156" s="26"/>
      <c r="J156" s="34" t="s">
        <v>107</v>
      </c>
      <c r="K156" s="161">
        <v>88</v>
      </c>
      <c r="L156" s="51" t="s">
        <v>474</v>
      </c>
      <c r="M156" s="65">
        <v>1</v>
      </c>
      <c r="N156" s="34" t="s">
        <v>475</v>
      </c>
      <c r="O156" s="167" t="s">
        <v>25</v>
      </c>
      <c r="P156" s="65" t="s">
        <v>86</v>
      </c>
      <c r="Q156" s="161" t="s">
        <v>476</v>
      </c>
      <c r="R156" s="161">
        <v>125</v>
      </c>
      <c r="S156" s="35" t="s">
        <v>477</v>
      </c>
      <c r="T156" s="190">
        <v>44185</v>
      </c>
      <c r="U156" s="190">
        <v>43901</v>
      </c>
      <c r="V156" s="34"/>
      <c r="W156" s="21" t="s">
        <v>478</v>
      </c>
      <c r="X156" s="21"/>
      <c r="Y156" s="140">
        <v>43952</v>
      </c>
      <c r="Z156" s="140">
        <v>44075</v>
      </c>
      <c r="AA156" s="26"/>
      <c r="AB156" s="26"/>
      <c r="AC156" s="26"/>
      <c r="AD156" s="26">
        <f t="shared" si="26"/>
        <v>0</v>
      </c>
      <c r="AE156" s="66"/>
      <c r="AF156" s="66"/>
      <c r="AG156" s="66"/>
      <c r="AH156" s="66"/>
      <c r="AI156" s="36">
        <v>29.81553</v>
      </c>
      <c r="AJ156" s="36">
        <v>39.754</v>
      </c>
      <c r="AK156" s="36"/>
      <c r="AL156" s="7">
        <f t="shared" si="27"/>
        <v>69.56953</v>
      </c>
      <c r="AM156" s="148"/>
      <c r="AN156" s="36"/>
      <c r="AO156" s="26">
        <f t="shared" si="30"/>
        <v>0</v>
      </c>
      <c r="AP156" s="26">
        <f t="shared" ref="AP156:AP175" si="31">AD156+AO156</f>
        <v>0</v>
      </c>
      <c r="AQ156" s="71">
        <f t="shared" ref="AQ156:AQ188" si="32">R156-AP156</f>
        <v>125</v>
      </c>
      <c r="AR156" s="212" t="s">
        <v>462</v>
      </c>
      <c r="AT156" s="12">
        <v>2020</v>
      </c>
    </row>
    <row r="157" ht="32.25" customHeight="1" spans="1:46">
      <c r="A157" s="21"/>
      <c r="B157" s="20">
        <v>43934</v>
      </c>
      <c r="C157" s="21">
        <v>4.944</v>
      </c>
      <c r="D157" s="21"/>
      <c r="E157" s="162" t="s">
        <v>383</v>
      </c>
      <c r="F157" s="21"/>
      <c r="G157" s="21"/>
      <c r="H157" s="161"/>
      <c r="I157" s="26"/>
      <c r="J157" s="34" t="s">
        <v>107</v>
      </c>
      <c r="K157" s="161">
        <v>88</v>
      </c>
      <c r="L157" s="51"/>
      <c r="M157" s="65">
        <v>1</v>
      </c>
      <c r="N157" s="34" t="s">
        <v>475</v>
      </c>
      <c r="O157" s="167" t="s">
        <v>25</v>
      </c>
      <c r="P157" s="65" t="s">
        <v>86</v>
      </c>
      <c r="Q157" s="161" t="s">
        <v>292</v>
      </c>
      <c r="R157" s="161">
        <v>5</v>
      </c>
      <c r="S157" s="35" t="s">
        <v>268</v>
      </c>
      <c r="T157" s="190">
        <v>44185</v>
      </c>
      <c r="U157" s="190">
        <v>43901</v>
      </c>
      <c r="V157" s="34"/>
      <c r="W157" s="21" t="s">
        <v>478</v>
      </c>
      <c r="X157" s="21"/>
      <c r="Y157" s="140"/>
      <c r="Z157" s="140"/>
      <c r="AA157" s="26"/>
      <c r="AB157" s="26"/>
      <c r="AC157" s="26"/>
      <c r="AD157" s="26"/>
      <c r="AE157" s="66"/>
      <c r="AF157" s="66"/>
      <c r="AG157" s="66"/>
      <c r="AH157" s="66"/>
      <c r="AI157" s="36">
        <v>4.944</v>
      </c>
      <c r="AJ157" s="36"/>
      <c r="AK157" s="36"/>
      <c r="AL157" s="7">
        <f t="shared" si="27"/>
        <v>4.944</v>
      </c>
      <c r="AM157" s="148"/>
      <c r="AN157" s="36"/>
      <c r="AO157" s="26">
        <f>SUM(AI157:AJ157)</f>
        <v>4.944</v>
      </c>
      <c r="AP157" s="26">
        <f t="shared" si="31"/>
        <v>4.944</v>
      </c>
      <c r="AQ157" s="71">
        <f t="shared" si="32"/>
        <v>0.056</v>
      </c>
      <c r="AR157" s="212" t="s">
        <v>91</v>
      </c>
      <c r="AT157" s="12">
        <v>2020</v>
      </c>
    </row>
    <row r="158" ht="32.25" customHeight="1" spans="1:46">
      <c r="A158" s="21"/>
      <c r="B158" s="21"/>
      <c r="C158" s="21"/>
      <c r="D158" s="21"/>
      <c r="E158" s="162" t="s">
        <v>383</v>
      </c>
      <c r="F158" s="21"/>
      <c r="G158" s="21"/>
      <c r="H158" s="161"/>
      <c r="I158" s="26"/>
      <c r="J158" s="34" t="s">
        <v>107</v>
      </c>
      <c r="K158" s="161">
        <v>88</v>
      </c>
      <c r="L158" s="51"/>
      <c r="M158" s="65">
        <v>1</v>
      </c>
      <c r="N158" s="34" t="s">
        <v>475</v>
      </c>
      <c r="O158" s="167" t="s">
        <v>25</v>
      </c>
      <c r="P158" s="65" t="s">
        <v>86</v>
      </c>
      <c r="Q158" s="161" t="s">
        <v>479</v>
      </c>
      <c r="R158" s="161">
        <v>7.63</v>
      </c>
      <c r="S158" s="35" t="s">
        <v>268</v>
      </c>
      <c r="T158" s="190">
        <v>44185</v>
      </c>
      <c r="U158" s="190">
        <v>43901</v>
      </c>
      <c r="V158" s="34"/>
      <c r="W158" s="21" t="s">
        <v>478</v>
      </c>
      <c r="X158" s="21"/>
      <c r="Y158" s="140"/>
      <c r="Z158" s="140"/>
      <c r="AA158" s="26"/>
      <c r="AB158" s="26"/>
      <c r="AC158" s="26"/>
      <c r="AD158" s="26"/>
      <c r="AE158" s="66"/>
      <c r="AF158" s="66"/>
      <c r="AG158" s="66"/>
      <c r="AH158" s="66"/>
      <c r="AI158" s="36">
        <v>7.56</v>
      </c>
      <c r="AJ158" s="36"/>
      <c r="AK158" s="36"/>
      <c r="AL158" s="7">
        <f t="shared" si="27"/>
        <v>7.56</v>
      </c>
      <c r="AM158" s="148"/>
      <c r="AN158" s="36"/>
      <c r="AO158" s="26">
        <f>SUM(AI158:AN158)</f>
        <v>15.12</v>
      </c>
      <c r="AP158" s="26">
        <f t="shared" si="31"/>
        <v>15.12</v>
      </c>
      <c r="AQ158" s="71">
        <f t="shared" si="32"/>
        <v>-7.49</v>
      </c>
      <c r="AR158" s="212" t="s">
        <v>91</v>
      </c>
      <c r="AT158" s="12">
        <v>2020</v>
      </c>
    </row>
    <row r="159" ht="32.25" customHeight="1" spans="1:46">
      <c r="A159" s="21"/>
      <c r="B159" s="21"/>
      <c r="C159" s="21"/>
      <c r="D159" s="21"/>
      <c r="E159" s="162" t="s">
        <v>383</v>
      </c>
      <c r="F159" s="21"/>
      <c r="G159" s="21"/>
      <c r="H159" s="161"/>
      <c r="I159" s="26"/>
      <c r="J159" s="34" t="s">
        <v>107</v>
      </c>
      <c r="K159" s="161">
        <v>88</v>
      </c>
      <c r="L159" s="51"/>
      <c r="M159" s="65">
        <v>1</v>
      </c>
      <c r="N159" s="161" t="s">
        <v>475</v>
      </c>
      <c r="O159" s="167" t="s">
        <v>25</v>
      </c>
      <c r="P159" s="65" t="s">
        <v>86</v>
      </c>
      <c r="Q159" s="192" t="s">
        <v>480</v>
      </c>
      <c r="R159" s="161">
        <v>5</v>
      </c>
      <c r="S159" s="35" t="s">
        <v>268</v>
      </c>
      <c r="T159" s="190">
        <v>44185</v>
      </c>
      <c r="U159" s="190">
        <v>43901</v>
      </c>
      <c r="V159" s="34"/>
      <c r="W159" s="21" t="s">
        <v>478</v>
      </c>
      <c r="X159" s="21"/>
      <c r="Y159" s="140"/>
      <c r="Z159" s="140"/>
      <c r="AA159" s="26"/>
      <c r="AB159" s="26"/>
      <c r="AC159" s="26"/>
      <c r="AD159" s="26"/>
      <c r="AE159" s="66"/>
      <c r="AF159" s="66"/>
      <c r="AG159" s="66"/>
      <c r="AH159" s="66"/>
      <c r="AI159" s="36">
        <v>4.992</v>
      </c>
      <c r="AJ159" s="36"/>
      <c r="AK159" s="36"/>
      <c r="AL159" s="7">
        <f t="shared" si="27"/>
        <v>4.992</v>
      </c>
      <c r="AM159" s="148"/>
      <c r="AN159" s="36"/>
      <c r="AO159" s="26">
        <f>SUM(AI159:AJ159)</f>
        <v>4.992</v>
      </c>
      <c r="AP159" s="26">
        <f t="shared" si="31"/>
        <v>4.992</v>
      </c>
      <c r="AQ159" s="71">
        <f t="shared" si="32"/>
        <v>0.00800000000000001</v>
      </c>
      <c r="AR159" s="212" t="s">
        <v>106</v>
      </c>
      <c r="AT159" s="12">
        <v>2020</v>
      </c>
    </row>
    <row r="160" ht="32.25" customHeight="1" spans="1:46">
      <c r="A160" s="21"/>
      <c r="B160" s="21"/>
      <c r="C160" s="21"/>
      <c r="D160" s="21"/>
      <c r="E160" s="162" t="s">
        <v>383</v>
      </c>
      <c r="F160" s="21"/>
      <c r="G160" s="21"/>
      <c r="H160" s="161"/>
      <c r="I160" s="26"/>
      <c r="J160" s="34" t="s">
        <v>107</v>
      </c>
      <c r="K160" s="161">
        <v>89</v>
      </c>
      <c r="L160" s="51" t="s">
        <v>481</v>
      </c>
      <c r="M160" s="65">
        <v>1</v>
      </c>
      <c r="N160" s="161" t="s">
        <v>482</v>
      </c>
      <c r="O160" s="137" t="s">
        <v>25</v>
      </c>
      <c r="P160" s="36" t="s">
        <v>313</v>
      </c>
      <c r="Q160" s="192" t="s">
        <v>483</v>
      </c>
      <c r="R160" s="161">
        <v>15</v>
      </c>
      <c r="S160" s="35" t="s">
        <v>484</v>
      </c>
      <c r="T160" s="190">
        <v>44175</v>
      </c>
      <c r="U160" s="190">
        <v>43934</v>
      </c>
      <c r="V160" s="34"/>
      <c r="W160" s="21"/>
      <c r="X160" s="21"/>
      <c r="Y160" s="140"/>
      <c r="Z160" s="140"/>
      <c r="AA160" s="26"/>
      <c r="AB160" s="26"/>
      <c r="AC160" s="26"/>
      <c r="AD160" s="26"/>
      <c r="AE160" s="66"/>
      <c r="AF160" s="66"/>
      <c r="AG160" s="66"/>
      <c r="AH160" s="66"/>
      <c r="AI160" s="36">
        <v>14.96</v>
      </c>
      <c r="AJ160" s="209"/>
      <c r="AK160" s="209"/>
      <c r="AL160" s="7">
        <f t="shared" si="27"/>
        <v>14.96</v>
      </c>
      <c r="AM160" s="210"/>
      <c r="AN160" s="209"/>
      <c r="AO160" s="42">
        <f>SUBTOTAL(9,AI160:AN160)</f>
        <v>29.92</v>
      </c>
      <c r="AP160" s="26">
        <f t="shared" si="31"/>
        <v>29.92</v>
      </c>
      <c r="AQ160" s="71">
        <f t="shared" si="32"/>
        <v>-14.92</v>
      </c>
      <c r="AR160" s="212" t="s">
        <v>100</v>
      </c>
      <c r="AT160" s="12">
        <v>2020</v>
      </c>
    </row>
    <row r="161" ht="39" customHeight="1" spans="1:46">
      <c r="A161" s="21"/>
      <c r="B161" s="21"/>
      <c r="C161" s="21"/>
      <c r="D161" s="21"/>
      <c r="E161" s="162" t="s">
        <v>383</v>
      </c>
      <c r="F161" s="21"/>
      <c r="G161" s="21"/>
      <c r="H161" s="161"/>
      <c r="I161" s="26"/>
      <c r="J161" s="34" t="s">
        <v>107</v>
      </c>
      <c r="K161" s="161">
        <v>90</v>
      </c>
      <c r="L161" s="51" t="s">
        <v>485</v>
      </c>
      <c r="M161" s="65">
        <v>1</v>
      </c>
      <c r="N161" s="161" t="s">
        <v>486</v>
      </c>
      <c r="O161" s="167" t="s">
        <v>25</v>
      </c>
      <c r="P161" s="65" t="s">
        <v>205</v>
      </c>
      <c r="Q161" s="192" t="s">
        <v>487</v>
      </c>
      <c r="R161" s="16">
        <v>15</v>
      </c>
      <c r="S161" s="35" t="s">
        <v>484</v>
      </c>
      <c r="T161" s="20">
        <v>44053</v>
      </c>
      <c r="U161" s="190">
        <v>43936</v>
      </c>
      <c r="V161" s="34"/>
      <c r="W161" s="21"/>
      <c r="X161" s="21"/>
      <c r="Y161" s="140"/>
      <c r="Z161" s="140"/>
      <c r="AA161" s="26"/>
      <c r="AB161" s="26"/>
      <c r="AC161" s="26"/>
      <c r="AD161" s="26"/>
      <c r="AE161" s="65"/>
      <c r="AF161" s="65"/>
      <c r="AG161" s="65"/>
      <c r="AH161" s="65"/>
      <c r="AI161" s="36"/>
      <c r="AJ161" s="209"/>
      <c r="AK161" s="209"/>
      <c r="AL161" s="7">
        <f t="shared" si="27"/>
        <v>0</v>
      </c>
      <c r="AM161" s="210">
        <v>10.2562</v>
      </c>
      <c r="AN161" s="209">
        <f t="shared" ref="AN161:AO163" si="33">AM161</f>
        <v>10.2562</v>
      </c>
      <c r="AO161" s="42">
        <f t="shared" si="33"/>
        <v>10.2562</v>
      </c>
      <c r="AP161" s="26">
        <f>AN161</f>
        <v>10.2562</v>
      </c>
      <c r="AQ161" s="71">
        <f t="shared" si="32"/>
        <v>4.7438</v>
      </c>
      <c r="AR161" s="21" t="s">
        <v>106</v>
      </c>
      <c r="AT161" s="12">
        <v>2020</v>
      </c>
    </row>
    <row r="162" ht="32.25" customHeight="1" spans="1:46">
      <c r="A162" s="21"/>
      <c r="B162" s="21"/>
      <c r="C162" s="21"/>
      <c r="D162" s="21"/>
      <c r="E162" s="162" t="s">
        <v>383</v>
      </c>
      <c r="F162" s="21"/>
      <c r="G162" s="21"/>
      <c r="H162" s="161"/>
      <c r="I162" s="26"/>
      <c r="J162" s="34" t="s">
        <v>107</v>
      </c>
      <c r="K162" s="160">
        <v>90</v>
      </c>
      <c r="L162" s="111"/>
      <c r="M162" s="203">
        <v>1</v>
      </c>
      <c r="N162" s="161" t="s">
        <v>486</v>
      </c>
      <c r="O162" s="167" t="s">
        <v>25</v>
      </c>
      <c r="P162" s="65" t="s">
        <v>205</v>
      </c>
      <c r="Q162" s="192" t="s">
        <v>488</v>
      </c>
      <c r="R162" s="161">
        <v>15</v>
      </c>
      <c r="S162" s="35" t="s">
        <v>484</v>
      </c>
      <c r="T162" s="20">
        <v>44053</v>
      </c>
      <c r="U162" s="190">
        <v>43936</v>
      </c>
      <c r="V162" s="34"/>
      <c r="W162" s="21"/>
      <c r="X162" s="21"/>
      <c r="Y162" s="140"/>
      <c r="Z162" s="140"/>
      <c r="AA162" s="26"/>
      <c r="AB162" s="26"/>
      <c r="AC162" s="26"/>
      <c r="AD162" s="26"/>
      <c r="AE162" s="66"/>
      <c r="AF162" s="66"/>
      <c r="AG162" s="66"/>
      <c r="AH162" s="66"/>
      <c r="AI162" s="36"/>
      <c r="AJ162" s="209"/>
      <c r="AK162" s="209"/>
      <c r="AL162" s="7">
        <f t="shared" si="27"/>
        <v>0</v>
      </c>
      <c r="AM162" s="210">
        <v>14.2007</v>
      </c>
      <c r="AN162" s="209">
        <f t="shared" si="33"/>
        <v>14.2007</v>
      </c>
      <c r="AO162" s="42">
        <f t="shared" si="33"/>
        <v>14.2007</v>
      </c>
      <c r="AP162" s="26">
        <f t="shared" si="31"/>
        <v>14.2007</v>
      </c>
      <c r="AQ162" s="71">
        <f t="shared" si="32"/>
        <v>0.799300000000001</v>
      </c>
      <c r="AR162" s="21" t="s">
        <v>106</v>
      </c>
      <c r="AT162" s="12">
        <v>2020</v>
      </c>
    </row>
    <row r="163" ht="32.25" customHeight="1" spans="1:46">
      <c r="A163" s="21"/>
      <c r="B163" s="21"/>
      <c r="C163" s="21"/>
      <c r="D163" s="21"/>
      <c r="E163" s="162" t="s">
        <v>383</v>
      </c>
      <c r="F163" s="21"/>
      <c r="G163" s="21"/>
      <c r="H163" s="161"/>
      <c r="I163" s="26"/>
      <c r="J163" s="34" t="s">
        <v>107</v>
      </c>
      <c r="K163" s="161">
        <v>90</v>
      </c>
      <c r="L163" s="111"/>
      <c r="M163" s="65">
        <v>1</v>
      </c>
      <c r="N163" s="161" t="s">
        <v>486</v>
      </c>
      <c r="O163" s="167" t="s">
        <v>25</v>
      </c>
      <c r="P163" s="65" t="s">
        <v>205</v>
      </c>
      <c r="Q163" s="192" t="s">
        <v>489</v>
      </c>
      <c r="R163" s="161">
        <v>15</v>
      </c>
      <c r="S163" s="35" t="s">
        <v>484</v>
      </c>
      <c r="T163" s="20">
        <v>44053</v>
      </c>
      <c r="U163" s="190">
        <v>43936</v>
      </c>
      <c r="V163" s="34"/>
      <c r="W163" s="21"/>
      <c r="X163" s="21"/>
      <c r="Y163" s="140"/>
      <c r="Z163" s="140"/>
      <c r="AA163" s="26"/>
      <c r="AB163" s="26"/>
      <c r="AC163" s="26"/>
      <c r="AD163" s="26"/>
      <c r="AE163" s="66"/>
      <c r="AF163" s="66"/>
      <c r="AG163" s="66"/>
      <c r="AH163" s="66"/>
      <c r="AI163" s="36"/>
      <c r="AJ163" s="209"/>
      <c r="AK163" s="209"/>
      <c r="AL163" s="7">
        <f t="shared" si="27"/>
        <v>0</v>
      </c>
      <c r="AM163" s="210">
        <v>11.1596</v>
      </c>
      <c r="AN163" s="209">
        <f t="shared" si="33"/>
        <v>11.1596</v>
      </c>
      <c r="AO163" s="42">
        <f t="shared" si="33"/>
        <v>11.1596</v>
      </c>
      <c r="AP163" s="26">
        <f t="shared" si="31"/>
        <v>11.1596</v>
      </c>
      <c r="AQ163" s="71">
        <f t="shared" si="32"/>
        <v>3.8404</v>
      </c>
      <c r="AR163" s="21" t="s">
        <v>106</v>
      </c>
      <c r="AT163" s="12">
        <v>2020</v>
      </c>
    </row>
    <row r="164" ht="32.25" customHeight="1" spans="1:46">
      <c r="A164" s="21"/>
      <c r="B164" s="21"/>
      <c r="C164" s="21"/>
      <c r="D164" s="21"/>
      <c r="E164" s="162" t="s">
        <v>383</v>
      </c>
      <c r="F164" s="21"/>
      <c r="G164" s="21"/>
      <c r="H164" s="161"/>
      <c r="I164" s="26"/>
      <c r="J164" s="34" t="s">
        <v>107</v>
      </c>
      <c r="K164" s="161">
        <v>90</v>
      </c>
      <c r="L164" s="111"/>
      <c r="M164" s="65">
        <v>1</v>
      </c>
      <c r="N164" s="161" t="s">
        <v>486</v>
      </c>
      <c r="O164" s="167" t="s">
        <v>25</v>
      </c>
      <c r="P164" s="65" t="s">
        <v>205</v>
      </c>
      <c r="Q164" s="192" t="s">
        <v>490</v>
      </c>
      <c r="R164" s="161">
        <v>5</v>
      </c>
      <c r="S164" s="35" t="s">
        <v>484</v>
      </c>
      <c r="T164" s="20">
        <v>44053</v>
      </c>
      <c r="U164" s="190">
        <v>43936</v>
      </c>
      <c r="V164" s="34"/>
      <c r="W164" s="21"/>
      <c r="X164" s="21"/>
      <c r="Y164" s="140"/>
      <c r="Z164" s="140"/>
      <c r="AA164" s="26"/>
      <c r="AB164" s="26"/>
      <c r="AC164" s="26"/>
      <c r="AD164" s="26"/>
      <c r="AE164" s="66"/>
      <c r="AF164" s="66"/>
      <c r="AG164" s="66"/>
      <c r="AH164" s="66"/>
      <c r="AI164" s="36"/>
      <c r="AJ164" s="209"/>
      <c r="AK164" s="209"/>
      <c r="AL164" s="7">
        <f t="shared" si="27"/>
        <v>0</v>
      </c>
      <c r="AM164" s="210"/>
      <c r="AN164" s="209"/>
      <c r="AO164" s="42"/>
      <c r="AP164" s="26">
        <f t="shared" si="31"/>
        <v>0</v>
      </c>
      <c r="AQ164" s="71">
        <f t="shared" si="32"/>
        <v>5</v>
      </c>
      <c r="AR164" s="212"/>
      <c r="AT164" s="12">
        <v>2020</v>
      </c>
    </row>
    <row r="165" ht="32.25" customHeight="1" spans="1:46">
      <c r="A165" s="21"/>
      <c r="B165" s="21"/>
      <c r="C165" s="21"/>
      <c r="D165" s="21"/>
      <c r="E165" s="162" t="s">
        <v>383</v>
      </c>
      <c r="F165" s="21"/>
      <c r="G165" s="21"/>
      <c r="H165" s="161"/>
      <c r="I165" s="26"/>
      <c r="J165" s="34" t="s">
        <v>107</v>
      </c>
      <c r="K165" s="161">
        <v>90</v>
      </c>
      <c r="L165" s="113"/>
      <c r="M165" s="65">
        <v>1</v>
      </c>
      <c r="N165" s="161" t="s">
        <v>486</v>
      </c>
      <c r="O165" s="167" t="s">
        <v>25</v>
      </c>
      <c r="P165" s="65" t="s">
        <v>205</v>
      </c>
      <c r="Q165" s="192" t="s">
        <v>491</v>
      </c>
      <c r="R165" s="161">
        <v>10.35</v>
      </c>
      <c r="S165" s="35" t="s">
        <v>484</v>
      </c>
      <c r="T165" s="20">
        <v>44053</v>
      </c>
      <c r="U165" s="190">
        <v>43936</v>
      </c>
      <c r="V165" s="34"/>
      <c r="W165" s="21"/>
      <c r="X165" s="21"/>
      <c r="Y165" s="140"/>
      <c r="Z165" s="140"/>
      <c r="AA165" s="26"/>
      <c r="AB165" s="26"/>
      <c r="AC165" s="26"/>
      <c r="AD165" s="26">
        <f>SUM(AB165:AC165)</f>
        <v>0</v>
      </c>
      <c r="AE165" s="66"/>
      <c r="AF165" s="66"/>
      <c r="AG165" s="66"/>
      <c r="AH165" s="66"/>
      <c r="AI165" s="36">
        <v>10.35</v>
      </c>
      <c r="AJ165" s="36"/>
      <c r="AK165" s="36"/>
      <c r="AL165" s="7">
        <f t="shared" si="27"/>
        <v>10.35</v>
      </c>
      <c r="AM165" s="148"/>
      <c r="AN165" s="36"/>
      <c r="AO165" s="26">
        <f>SUBTOTAL(9,AI165:AN165)</f>
        <v>20.7</v>
      </c>
      <c r="AP165" s="26">
        <f t="shared" si="31"/>
        <v>20.7</v>
      </c>
      <c r="AQ165" s="71">
        <f t="shared" si="32"/>
        <v>-10.35</v>
      </c>
      <c r="AR165" s="212" t="s">
        <v>74</v>
      </c>
      <c r="AT165" s="12">
        <v>2020</v>
      </c>
    </row>
    <row r="166" ht="32.25" customHeight="1" spans="1:46">
      <c r="A166" s="21"/>
      <c r="B166" s="21"/>
      <c r="C166" s="21"/>
      <c r="D166" s="21"/>
      <c r="E166" s="162" t="s">
        <v>383</v>
      </c>
      <c r="F166" s="21"/>
      <c r="G166" s="21"/>
      <c r="H166" s="161"/>
      <c r="I166" s="26"/>
      <c r="J166" s="34" t="s">
        <v>107</v>
      </c>
      <c r="K166" s="161">
        <v>91</v>
      </c>
      <c r="L166" s="113" t="s">
        <v>492</v>
      </c>
      <c r="M166" s="65">
        <v>1</v>
      </c>
      <c r="N166" s="161" t="s">
        <v>493</v>
      </c>
      <c r="O166" s="167" t="s">
        <v>25</v>
      </c>
      <c r="P166" s="65" t="s">
        <v>70</v>
      </c>
      <c r="Q166" s="192" t="s">
        <v>494</v>
      </c>
      <c r="R166" s="161">
        <v>12</v>
      </c>
      <c r="S166" s="35" t="s">
        <v>268</v>
      </c>
      <c r="T166" s="20">
        <v>44002</v>
      </c>
      <c r="U166" s="190">
        <v>43936</v>
      </c>
      <c r="V166" s="34"/>
      <c r="W166" s="21"/>
      <c r="X166" s="21"/>
      <c r="Y166" s="140"/>
      <c r="Z166" s="140"/>
      <c r="AA166" s="26"/>
      <c r="AB166" s="26"/>
      <c r="AC166" s="26"/>
      <c r="AD166" s="26"/>
      <c r="AE166" s="66"/>
      <c r="AF166" s="66"/>
      <c r="AG166" s="66"/>
      <c r="AH166" s="66"/>
      <c r="AI166" s="36">
        <v>11.099</v>
      </c>
      <c r="AJ166" s="36"/>
      <c r="AK166" s="36"/>
      <c r="AL166" s="7">
        <f t="shared" si="27"/>
        <v>11.099</v>
      </c>
      <c r="AM166" s="148"/>
      <c r="AN166" s="36"/>
      <c r="AO166" s="26">
        <f>AI166+AJ166</f>
        <v>11.099</v>
      </c>
      <c r="AP166" s="26">
        <f t="shared" si="31"/>
        <v>11.099</v>
      </c>
      <c r="AQ166" s="71">
        <f t="shared" si="32"/>
        <v>0.901</v>
      </c>
      <c r="AR166" s="212" t="s">
        <v>100</v>
      </c>
      <c r="AT166" s="12">
        <v>2020</v>
      </c>
    </row>
    <row r="167" ht="32.25" customHeight="1" spans="1:46">
      <c r="A167" s="111" t="s">
        <v>495</v>
      </c>
      <c r="B167" s="21"/>
      <c r="C167" s="21"/>
      <c r="D167" s="21"/>
      <c r="E167" s="162" t="s">
        <v>383</v>
      </c>
      <c r="F167" s="21"/>
      <c r="G167" s="21"/>
      <c r="H167" s="161"/>
      <c r="I167" s="26"/>
      <c r="J167" s="34" t="s">
        <v>107</v>
      </c>
      <c r="K167" s="161">
        <v>92</v>
      </c>
      <c r="M167" s="65">
        <v>1</v>
      </c>
      <c r="N167" s="161" t="s">
        <v>493</v>
      </c>
      <c r="O167" s="167" t="s">
        <v>25</v>
      </c>
      <c r="P167" s="65" t="s">
        <v>70</v>
      </c>
      <c r="Q167" s="192" t="s">
        <v>496</v>
      </c>
      <c r="R167" s="161">
        <v>28</v>
      </c>
      <c r="S167" s="35" t="s">
        <v>268</v>
      </c>
      <c r="T167" s="20">
        <v>44002</v>
      </c>
      <c r="U167" s="190">
        <v>43936</v>
      </c>
      <c r="V167" s="34"/>
      <c r="W167" s="21"/>
      <c r="X167" s="21"/>
      <c r="Y167" s="140"/>
      <c r="Z167" s="140"/>
      <c r="AA167" s="26"/>
      <c r="AB167" s="26"/>
      <c r="AC167" s="26"/>
      <c r="AD167" s="26"/>
      <c r="AE167" s="66"/>
      <c r="AF167" s="66"/>
      <c r="AG167" s="66"/>
      <c r="AH167" s="66"/>
      <c r="AI167" s="36">
        <v>28</v>
      </c>
      <c r="AJ167" s="36"/>
      <c r="AK167" s="36"/>
      <c r="AL167" s="7">
        <f t="shared" si="27"/>
        <v>28</v>
      </c>
      <c r="AM167" s="148"/>
      <c r="AN167" s="36">
        <f>SUBTOTAL(9,AI167:AJ167)</f>
        <v>28</v>
      </c>
      <c r="AO167" s="26">
        <f>AH167+AN167</f>
        <v>28</v>
      </c>
      <c r="AP167" s="26">
        <f t="shared" si="31"/>
        <v>28</v>
      </c>
      <c r="AQ167" s="71">
        <f t="shared" si="32"/>
        <v>0</v>
      </c>
      <c r="AR167" s="212" t="s">
        <v>74</v>
      </c>
      <c r="AT167" s="12">
        <v>2020</v>
      </c>
    </row>
    <row r="168" ht="32.25" customHeight="1" spans="1:46">
      <c r="A168" s="113"/>
      <c r="B168" s="21"/>
      <c r="C168" s="21"/>
      <c r="D168" s="21"/>
      <c r="E168" s="162" t="s">
        <v>383</v>
      </c>
      <c r="F168" s="21"/>
      <c r="G168" s="21"/>
      <c r="H168" s="161"/>
      <c r="I168" s="26"/>
      <c r="J168" s="34" t="s">
        <v>107</v>
      </c>
      <c r="K168" s="161">
        <v>92</v>
      </c>
      <c r="M168" s="65">
        <v>1</v>
      </c>
      <c r="N168" s="161" t="s">
        <v>493</v>
      </c>
      <c r="O168" s="167" t="s">
        <v>25</v>
      </c>
      <c r="P168" s="65" t="s">
        <v>70</v>
      </c>
      <c r="Q168" s="192" t="s">
        <v>497</v>
      </c>
      <c r="R168" s="161">
        <v>25</v>
      </c>
      <c r="S168" s="35" t="s">
        <v>268</v>
      </c>
      <c r="T168" s="20">
        <v>44002</v>
      </c>
      <c r="U168" s="190">
        <v>43936</v>
      </c>
      <c r="V168" s="34"/>
      <c r="W168" s="21"/>
      <c r="X168" s="21"/>
      <c r="Y168" s="140"/>
      <c r="Z168" s="140"/>
      <c r="AA168" s="26"/>
      <c r="AB168" s="26"/>
      <c r="AC168" s="26"/>
      <c r="AD168" s="26"/>
      <c r="AE168" s="66"/>
      <c r="AF168" s="66"/>
      <c r="AG168" s="66"/>
      <c r="AH168" s="66"/>
      <c r="AI168" s="36">
        <v>24.347</v>
      </c>
      <c r="AJ168" s="36"/>
      <c r="AK168" s="36"/>
      <c r="AL168" s="7">
        <f t="shared" si="27"/>
        <v>24.347</v>
      </c>
      <c r="AM168" s="148"/>
      <c r="AN168" s="36"/>
      <c r="AO168" s="26">
        <f>SUBTOTAL(9,AI168:AN168)</f>
        <v>48.694</v>
      </c>
      <c r="AP168" s="26">
        <f t="shared" si="31"/>
        <v>48.694</v>
      </c>
      <c r="AQ168" s="71">
        <f t="shared" si="32"/>
        <v>-23.694</v>
      </c>
      <c r="AR168" s="212" t="s">
        <v>100</v>
      </c>
      <c r="AT168" s="12">
        <v>2020</v>
      </c>
    </row>
    <row r="169" ht="32.25" customHeight="1" spans="1:46">
      <c r="A169" s="21"/>
      <c r="B169" s="21"/>
      <c r="C169" s="21"/>
      <c r="D169" s="21"/>
      <c r="E169" s="162" t="s">
        <v>383</v>
      </c>
      <c r="F169" s="21"/>
      <c r="G169" s="21"/>
      <c r="H169" s="161"/>
      <c r="I169" s="26"/>
      <c r="J169" s="34" t="s">
        <v>107</v>
      </c>
      <c r="K169" s="161">
        <v>93</v>
      </c>
      <c r="L169" s="113" t="s">
        <v>498</v>
      </c>
      <c r="M169" s="65">
        <v>1</v>
      </c>
      <c r="N169" s="161" t="s">
        <v>499</v>
      </c>
      <c r="O169" s="167" t="s">
        <v>25</v>
      </c>
      <c r="P169" s="65" t="s">
        <v>236</v>
      </c>
      <c r="Q169" s="192" t="s">
        <v>500</v>
      </c>
      <c r="R169" s="161">
        <v>110</v>
      </c>
      <c r="S169" s="35" t="s">
        <v>268</v>
      </c>
      <c r="T169" s="20">
        <v>43830</v>
      </c>
      <c r="U169" s="190">
        <v>43936</v>
      </c>
      <c r="V169" s="34"/>
      <c r="W169" s="21"/>
      <c r="X169" s="21"/>
      <c r="Y169" s="140"/>
      <c r="Z169" s="140"/>
      <c r="AA169" s="26"/>
      <c r="AB169" s="26"/>
      <c r="AC169" s="26"/>
      <c r="AD169" s="26">
        <f>SUM(AB169:AC169)</f>
        <v>0</v>
      </c>
      <c r="AE169" s="66"/>
      <c r="AF169" s="66"/>
      <c r="AG169" s="66"/>
      <c r="AH169" s="66"/>
      <c r="AI169" s="36"/>
      <c r="AJ169" s="36"/>
      <c r="AK169" s="36"/>
      <c r="AL169" s="7">
        <f t="shared" si="27"/>
        <v>0</v>
      </c>
      <c r="AM169" s="148"/>
      <c r="AN169" s="36"/>
      <c r="AO169" s="26">
        <f>SUBTOTAL(9,AI169:AN169)</f>
        <v>0</v>
      </c>
      <c r="AP169" s="26">
        <f t="shared" si="31"/>
        <v>0</v>
      </c>
      <c r="AQ169" s="71">
        <f t="shared" si="32"/>
        <v>110</v>
      </c>
      <c r="AR169" s="212" t="s">
        <v>91</v>
      </c>
      <c r="AS169" s="13" t="s">
        <v>501</v>
      </c>
      <c r="AT169" s="12">
        <v>2020</v>
      </c>
    </row>
    <row r="170" ht="32.25" customHeight="1" spans="1:46">
      <c r="A170" s="21"/>
      <c r="B170" s="21"/>
      <c r="C170" s="21"/>
      <c r="D170" s="21"/>
      <c r="E170" s="162" t="s">
        <v>383</v>
      </c>
      <c r="F170" s="21"/>
      <c r="G170" s="21"/>
      <c r="H170" s="161"/>
      <c r="I170" s="26"/>
      <c r="J170" s="34" t="s">
        <v>107</v>
      </c>
      <c r="K170" s="161">
        <v>94</v>
      </c>
      <c r="L170" s="113" t="s">
        <v>502</v>
      </c>
      <c r="M170" s="65">
        <v>1</v>
      </c>
      <c r="N170" s="161" t="s">
        <v>499</v>
      </c>
      <c r="O170" s="167" t="s">
        <v>25</v>
      </c>
      <c r="P170" s="165" t="s">
        <v>236</v>
      </c>
      <c r="Q170" s="181" t="s">
        <v>503</v>
      </c>
      <c r="R170" s="201">
        <v>20</v>
      </c>
      <c r="S170" s="110" t="s">
        <v>268</v>
      </c>
      <c r="T170" s="20">
        <v>43921</v>
      </c>
      <c r="U170" s="190">
        <v>43936</v>
      </c>
      <c r="V170" s="34"/>
      <c r="W170" s="21"/>
      <c r="X170" s="21"/>
      <c r="Y170" s="140"/>
      <c r="Z170" s="140"/>
      <c r="AA170" s="26"/>
      <c r="AB170" s="26"/>
      <c r="AC170" s="26"/>
      <c r="AD170" s="26"/>
      <c r="AE170" s="66"/>
      <c r="AF170" s="66"/>
      <c r="AG170" s="66"/>
      <c r="AH170" s="66"/>
      <c r="AI170" s="36"/>
      <c r="AJ170" s="36"/>
      <c r="AK170" s="36"/>
      <c r="AL170" s="7">
        <f t="shared" si="27"/>
        <v>0</v>
      </c>
      <c r="AM170" s="148"/>
      <c r="AN170" s="36"/>
      <c r="AO170" s="26"/>
      <c r="AP170" s="26">
        <f t="shared" si="31"/>
        <v>0</v>
      </c>
      <c r="AQ170" s="71">
        <f t="shared" si="32"/>
        <v>20</v>
      </c>
      <c r="AR170" s="212"/>
      <c r="AT170" s="12">
        <v>2020</v>
      </c>
    </row>
    <row r="171" ht="32.25" customHeight="1" spans="1:46">
      <c r="A171" s="21">
        <f>-U18</f>
        <v>0</v>
      </c>
      <c r="B171" s="21"/>
      <c r="C171" s="21"/>
      <c r="D171" s="21"/>
      <c r="E171" s="162" t="s">
        <v>383</v>
      </c>
      <c r="F171" s="21"/>
      <c r="G171" s="21"/>
      <c r="H171" s="161"/>
      <c r="I171" s="26"/>
      <c r="J171" s="34" t="s">
        <v>107</v>
      </c>
      <c r="K171" s="161">
        <v>95</v>
      </c>
      <c r="L171" s="51" t="s">
        <v>504</v>
      </c>
      <c r="M171" s="65">
        <v>1</v>
      </c>
      <c r="N171" s="161" t="s">
        <v>505</v>
      </c>
      <c r="O171" s="204" t="s">
        <v>25</v>
      </c>
      <c r="P171" s="65" t="s">
        <v>313</v>
      </c>
      <c r="Q171" s="192" t="s">
        <v>506</v>
      </c>
      <c r="R171" s="161">
        <v>320.75</v>
      </c>
      <c r="S171" s="35" t="s">
        <v>507</v>
      </c>
      <c r="T171" s="205">
        <v>43758</v>
      </c>
      <c r="U171" s="190">
        <v>43662</v>
      </c>
      <c r="V171" s="34"/>
      <c r="W171" s="21">
        <v>13981534488</v>
      </c>
      <c r="X171" s="21"/>
      <c r="Y171" s="140"/>
      <c r="Z171" s="140"/>
      <c r="AA171" s="26"/>
      <c r="AB171" s="26"/>
      <c r="AC171" s="26"/>
      <c r="AD171" s="26"/>
      <c r="AE171" s="66"/>
      <c r="AF171" s="66"/>
      <c r="AG171" s="66"/>
      <c r="AH171" s="66"/>
      <c r="AI171" s="36">
        <v>128.615</v>
      </c>
      <c r="AJ171" s="36"/>
      <c r="AK171" s="36"/>
      <c r="AL171" s="7">
        <f t="shared" si="27"/>
        <v>128.615</v>
      </c>
      <c r="AM171" s="148">
        <v>77.169</v>
      </c>
      <c r="AN171" s="36"/>
      <c r="AO171" s="26"/>
      <c r="AP171" s="26">
        <f>AI171+AM171</f>
        <v>205.784</v>
      </c>
      <c r="AQ171" s="71">
        <f t="shared" si="32"/>
        <v>114.966</v>
      </c>
      <c r="AR171" s="212" t="s">
        <v>471</v>
      </c>
      <c r="AT171" s="12">
        <v>2019</v>
      </c>
    </row>
    <row r="172" ht="32.25" customHeight="1" spans="1:46">
      <c r="A172" s="21"/>
      <c r="B172" s="21"/>
      <c r="C172" s="21"/>
      <c r="D172" s="21"/>
      <c r="E172" s="162" t="s">
        <v>383</v>
      </c>
      <c r="F172" s="21"/>
      <c r="G172" s="21"/>
      <c r="H172" s="161"/>
      <c r="I172" s="26"/>
      <c r="J172" s="34" t="s">
        <v>107</v>
      </c>
      <c r="K172" s="161">
        <v>96</v>
      </c>
      <c r="L172" s="109" t="s">
        <v>508</v>
      </c>
      <c r="M172" s="65">
        <v>1</v>
      </c>
      <c r="N172" s="161" t="s">
        <v>509</v>
      </c>
      <c r="O172" s="204" t="s">
        <v>25</v>
      </c>
      <c r="P172" s="65" t="s">
        <v>97</v>
      </c>
      <c r="Q172" s="206" t="s">
        <v>510</v>
      </c>
      <c r="R172" s="207">
        <v>575</v>
      </c>
      <c r="S172" s="35" t="s">
        <v>243</v>
      </c>
      <c r="T172" s="205">
        <v>44104</v>
      </c>
      <c r="U172" s="190">
        <v>43965</v>
      </c>
      <c r="V172" s="34"/>
      <c r="W172" s="21">
        <v>13881510033</v>
      </c>
      <c r="X172" s="21"/>
      <c r="Y172" s="140"/>
      <c r="Z172" s="140"/>
      <c r="AA172" s="26"/>
      <c r="AB172" s="26"/>
      <c r="AC172" s="26"/>
      <c r="AD172" s="26"/>
      <c r="AE172" s="66"/>
      <c r="AF172" s="66"/>
      <c r="AG172" s="66"/>
      <c r="AH172" s="66"/>
      <c r="AI172" s="36"/>
      <c r="AJ172" s="36"/>
      <c r="AK172" s="36"/>
      <c r="AL172" s="7">
        <f t="shared" si="27"/>
        <v>0</v>
      </c>
      <c r="AM172" s="148"/>
      <c r="AN172" s="36"/>
      <c r="AO172" s="26"/>
      <c r="AP172" s="26">
        <f t="shared" si="31"/>
        <v>0</v>
      </c>
      <c r="AQ172" s="71">
        <f t="shared" si="32"/>
        <v>575</v>
      </c>
      <c r="AR172" s="212" t="s">
        <v>453</v>
      </c>
      <c r="AS172" s="13" t="s">
        <v>511</v>
      </c>
      <c r="AT172" s="12">
        <v>2020</v>
      </c>
    </row>
    <row r="173" ht="32.25" customHeight="1" spans="1:46">
      <c r="A173" s="21"/>
      <c r="B173" s="21"/>
      <c r="C173" s="21"/>
      <c r="D173" s="21"/>
      <c r="E173" s="162" t="s">
        <v>383</v>
      </c>
      <c r="F173" s="21"/>
      <c r="G173" s="21"/>
      <c r="H173" s="161"/>
      <c r="I173" s="26"/>
      <c r="J173" s="34" t="s">
        <v>107</v>
      </c>
      <c r="K173" s="161">
        <v>96</v>
      </c>
      <c r="L173" s="113"/>
      <c r="M173" s="65">
        <v>1</v>
      </c>
      <c r="N173" s="161" t="s">
        <v>509</v>
      </c>
      <c r="O173" s="204" t="s">
        <v>25</v>
      </c>
      <c r="P173" s="65" t="s">
        <v>97</v>
      </c>
      <c r="Q173" s="206" t="s">
        <v>512</v>
      </c>
      <c r="R173" s="208">
        <v>415</v>
      </c>
      <c r="S173" s="35" t="s">
        <v>268</v>
      </c>
      <c r="T173" s="205">
        <v>44104</v>
      </c>
      <c r="U173" s="190">
        <v>43965</v>
      </c>
      <c r="V173" s="34"/>
      <c r="W173" s="21">
        <v>13881510033</v>
      </c>
      <c r="X173" s="21"/>
      <c r="Y173" s="140"/>
      <c r="Z173" s="140"/>
      <c r="AA173" s="26"/>
      <c r="AB173" s="26"/>
      <c r="AC173" s="26"/>
      <c r="AD173" s="26"/>
      <c r="AE173" s="66"/>
      <c r="AF173" s="66"/>
      <c r="AG173" s="66"/>
      <c r="AH173" s="66"/>
      <c r="AI173" s="36"/>
      <c r="AJ173" s="36"/>
      <c r="AK173" s="36"/>
      <c r="AL173" s="7">
        <f t="shared" si="27"/>
        <v>0</v>
      </c>
      <c r="AM173" s="148"/>
      <c r="AN173" s="36"/>
      <c r="AO173" s="26"/>
      <c r="AP173" s="26">
        <f t="shared" si="31"/>
        <v>0</v>
      </c>
      <c r="AQ173" s="71">
        <f t="shared" si="32"/>
        <v>415</v>
      </c>
      <c r="AR173" s="212"/>
      <c r="AT173" s="12">
        <v>2020</v>
      </c>
    </row>
    <row r="174" ht="32.25" customHeight="1" spans="1:46">
      <c r="A174" s="21"/>
      <c r="B174" s="21"/>
      <c r="C174" s="21"/>
      <c r="D174" s="21"/>
      <c r="E174" s="162" t="s">
        <v>383</v>
      </c>
      <c r="F174" s="21"/>
      <c r="G174" s="21"/>
      <c r="H174" s="161"/>
      <c r="I174" s="26"/>
      <c r="J174" s="34" t="s">
        <v>107</v>
      </c>
      <c r="K174" s="161">
        <v>97</v>
      </c>
      <c r="L174" s="51" t="s">
        <v>513</v>
      </c>
      <c r="M174" s="65">
        <v>1</v>
      </c>
      <c r="N174" s="161" t="s">
        <v>514</v>
      </c>
      <c r="O174" s="204" t="s">
        <v>25</v>
      </c>
      <c r="P174" s="65" t="s">
        <v>152</v>
      </c>
      <c r="Q174" s="192" t="s">
        <v>515</v>
      </c>
      <c r="R174" s="161">
        <v>15</v>
      </c>
      <c r="S174" s="35" t="s">
        <v>268</v>
      </c>
      <c r="T174" s="205">
        <v>44012</v>
      </c>
      <c r="U174" s="190">
        <v>43936</v>
      </c>
      <c r="V174" s="34"/>
      <c r="W174" s="21">
        <v>13882479211</v>
      </c>
      <c r="X174" s="21"/>
      <c r="Y174" s="140"/>
      <c r="Z174" s="140"/>
      <c r="AA174" s="26"/>
      <c r="AB174" s="26"/>
      <c r="AC174" s="26"/>
      <c r="AD174" s="26"/>
      <c r="AE174" s="66"/>
      <c r="AF174" s="66"/>
      <c r="AG174" s="66"/>
      <c r="AH174" s="66"/>
      <c r="AI174" s="36"/>
      <c r="AJ174" s="36"/>
      <c r="AK174" s="36"/>
      <c r="AL174" s="7">
        <f t="shared" si="27"/>
        <v>0</v>
      </c>
      <c r="AM174" s="148"/>
      <c r="AN174" s="36"/>
      <c r="AO174" s="26"/>
      <c r="AP174" s="26">
        <f t="shared" si="31"/>
        <v>0</v>
      </c>
      <c r="AQ174" s="71">
        <f t="shared" si="32"/>
        <v>15</v>
      </c>
      <c r="AR174" s="212"/>
      <c r="AT174" s="12">
        <v>2020</v>
      </c>
    </row>
    <row r="175" ht="32.25" customHeight="1" spans="1:46">
      <c r="A175" s="21"/>
      <c r="B175" s="21"/>
      <c r="C175" s="21"/>
      <c r="D175" s="21"/>
      <c r="E175" s="162" t="s">
        <v>383</v>
      </c>
      <c r="F175" s="21"/>
      <c r="G175" s="21"/>
      <c r="H175" s="161"/>
      <c r="I175" s="26"/>
      <c r="J175" s="34" t="s">
        <v>107</v>
      </c>
      <c r="K175" s="161">
        <v>98</v>
      </c>
      <c r="L175" s="51" t="s">
        <v>516</v>
      </c>
      <c r="M175" s="65">
        <v>1</v>
      </c>
      <c r="N175" s="161" t="s">
        <v>517</v>
      </c>
      <c r="O175" s="167" t="s">
        <v>25</v>
      </c>
      <c r="P175" s="203" t="s">
        <v>293</v>
      </c>
      <c r="Q175" s="182" t="s">
        <v>518</v>
      </c>
      <c r="R175" s="160">
        <v>20</v>
      </c>
      <c r="S175" s="114" t="s">
        <v>268</v>
      </c>
      <c r="T175" s="20">
        <v>44104</v>
      </c>
      <c r="U175" s="190">
        <v>43962</v>
      </c>
      <c r="V175" s="34"/>
      <c r="W175" s="21">
        <v>17738455017</v>
      </c>
      <c r="X175" s="21"/>
      <c r="Y175" s="140"/>
      <c r="Z175" s="140"/>
      <c r="AA175" s="26"/>
      <c r="AB175" s="26"/>
      <c r="AC175" s="26"/>
      <c r="AD175" s="26">
        <f>SUM(AB175:AC175)</f>
        <v>0</v>
      </c>
      <c r="AE175" s="65"/>
      <c r="AF175" s="65"/>
      <c r="AG175" s="65"/>
      <c r="AH175" s="65"/>
      <c r="AI175" s="36">
        <v>19.48</v>
      </c>
      <c r="AJ175" s="36"/>
      <c r="AK175" s="36"/>
      <c r="AL175" s="7">
        <f t="shared" si="27"/>
        <v>19.48</v>
      </c>
      <c r="AM175" s="148"/>
      <c r="AN175" s="36"/>
      <c r="AO175" s="26">
        <f>SUBTOTAL(9,AI175:AN175)</f>
        <v>38.96</v>
      </c>
      <c r="AP175" s="26">
        <f t="shared" si="31"/>
        <v>38.96</v>
      </c>
      <c r="AQ175" s="71">
        <f t="shared" si="32"/>
        <v>-18.96</v>
      </c>
      <c r="AR175" s="212" t="s">
        <v>100</v>
      </c>
      <c r="AT175" s="12">
        <v>2020</v>
      </c>
    </row>
    <row r="176" ht="32.25" customHeight="1" spans="1:46">
      <c r="A176" s="21"/>
      <c r="B176" s="21"/>
      <c r="C176" s="21"/>
      <c r="D176" s="21"/>
      <c r="E176" s="162" t="s">
        <v>383</v>
      </c>
      <c r="F176" s="21"/>
      <c r="G176" s="21"/>
      <c r="H176" s="161"/>
      <c r="I176" s="26"/>
      <c r="J176" s="34" t="s">
        <v>107</v>
      </c>
      <c r="K176" s="161">
        <v>99</v>
      </c>
      <c r="L176" s="51" t="s">
        <v>519</v>
      </c>
      <c r="M176" s="65">
        <v>1</v>
      </c>
      <c r="N176" s="161" t="s">
        <v>520</v>
      </c>
      <c r="O176" s="167" t="s">
        <v>25</v>
      </c>
      <c r="P176" s="65" t="s">
        <v>293</v>
      </c>
      <c r="Q176" s="192" t="s">
        <v>521</v>
      </c>
      <c r="R176" s="161">
        <v>5</v>
      </c>
      <c r="S176" s="35" t="s">
        <v>268</v>
      </c>
      <c r="T176" s="20">
        <v>44012</v>
      </c>
      <c r="U176" s="190">
        <v>43962</v>
      </c>
      <c r="V176" s="34"/>
      <c r="W176" s="21">
        <v>17738455017</v>
      </c>
      <c r="X176" s="21"/>
      <c r="Y176" s="140"/>
      <c r="Z176" s="140"/>
      <c r="AA176" s="26"/>
      <c r="AB176" s="26"/>
      <c r="AC176" s="26"/>
      <c r="AD176" s="26"/>
      <c r="AE176" s="65"/>
      <c r="AF176" s="65"/>
      <c r="AG176" s="65"/>
      <c r="AH176" s="65"/>
      <c r="AI176" s="36"/>
      <c r="AJ176" s="36"/>
      <c r="AK176" s="36"/>
      <c r="AL176" s="7">
        <f t="shared" si="27"/>
        <v>0</v>
      </c>
      <c r="AM176" s="148"/>
      <c r="AN176" s="36"/>
      <c r="AO176" s="26"/>
      <c r="AP176" s="26"/>
      <c r="AQ176" s="71">
        <f t="shared" si="32"/>
        <v>5</v>
      </c>
      <c r="AR176" s="212"/>
      <c r="AT176" s="12">
        <v>2020</v>
      </c>
    </row>
    <row r="177" ht="32.25" customHeight="1" spans="1:46">
      <c r="A177" s="21"/>
      <c r="B177" s="21"/>
      <c r="C177" s="21"/>
      <c r="D177" s="21"/>
      <c r="E177" s="162" t="s">
        <v>383</v>
      </c>
      <c r="F177" s="21"/>
      <c r="G177" s="21"/>
      <c r="H177" s="161"/>
      <c r="I177" s="26"/>
      <c r="J177" s="34" t="s">
        <v>107</v>
      </c>
      <c r="K177" s="161">
        <v>100</v>
      </c>
      <c r="L177" s="51" t="s">
        <v>522</v>
      </c>
      <c r="M177" s="65">
        <v>1</v>
      </c>
      <c r="N177" s="161" t="s">
        <v>523</v>
      </c>
      <c r="O177" s="167" t="s">
        <v>25</v>
      </c>
      <c r="P177" s="65" t="s">
        <v>293</v>
      </c>
      <c r="Q177" s="192" t="s">
        <v>524</v>
      </c>
      <c r="R177" s="161">
        <v>48</v>
      </c>
      <c r="S177" s="35" t="s">
        <v>268</v>
      </c>
      <c r="T177" s="20">
        <v>44104</v>
      </c>
      <c r="U177" s="190">
        <v>43962</v>
      </c>
      <c r="V177" s="34"/>
      <c r="W177" s="21">
        <v>17738452216</v>
      </c>
      <c r="X177" s="21"/>
      <c r="Y177" s="140"/>
      <c r="Z177" s="140"/>
      <c r="AA177" s="26"/>
      <c r="AB177" s="26"/>
      <c r="AC177" s="26"/>
      <c r="AD177" s="26">
        <f>SUBTOTAL(9,AD175:AD176)</f>
        <v>0</v>
      </c>
      <c r="AE177" s="65"/>
      <c r="AF177" s="65"/>
      <c r="AG177" s="65"/>
      <c r="AH177" s="65"/>
      <c r="AI177" s="36">
        <v>47.638</v>
      </c>
      <c r="AJ177" s="36"/>
      <c r="AK177" s="36"/>
      <c r="AL177" s="7">
        <f t="shared" si="27"/>
        <v>47.638</v>
      </c>
      <c r="AM177" s="148"/>
      <c r="AN177" s="26">
        <f>SUBTOTAL(9,AH177:AK177)</f>
        <v>47.638</v>
      </c>
      <c r="AO177" s="26">
        <f>SUBTOTAL(9,AI177:AN177)</f>
        <v>95.276</v>
      </c>
      <c r="AP177" s="26">
        <f>AD177+AO177</f>
        <v>95.276</v>
      </c>
      <c r="AQ177" s="71">
        <f t="shared" si="32"/>
        <v>-47.276</v>
      </c>
      <c r="AR177" s="212" t="s">
        <v>100</v>
      </c>
      <c r="AT177" s="12">
        <v>2020</v>
      </c>
    </row>
    <row r="178" ht="32.25" customHeight="1" spans="1:46">
      <c r="A178" s="21"/>
      <c r="B178" s="21"/>
      <c r="C178" s="21"/>
      <c r="D178" s="21"/>
      <c r="E178" s="162" t="s">
        <v>383</v>
      </c>
      <c r="F178" s="21"/>
      <c r="G178" s="21"/>
      <c r="H178" s="161"/>
      <c r="I178" s="26"/>
      <c r="J178" s="34" t="s">
        <v>107</v>
      </c>
      <c r="K178" s="161">
        <v>101</v>
      </c>
      <c r="L178" s="51" t="s">
        <v>525</v>
      </c>
      <c r="M178" s="65">
        <v>1</v>
      </c>
      <c r="N178" s="15" t="s">
        <v>70</v>
      </c>
      <c r="O178" s="167" t="s">
        <v>25</v>
      </c>
      <c r="P178" s="65" t="s">
        <v>70</v>
      </c>
      <c r="Q178" s="161" t="s">
        <v>526</v>
      </c>
      <c r="R178" s="161">
        <v>50</v>
      </c>
      <c r="S178" s="35" t="s">
        <v>268</v>
      </c>
      <c r="T178" s="20">
        <v>44012</v>
      </c>
      <c r="U178" s="190">
        <v>43962</v>
      </c>
      <c r="V178" s="34"/>
      <c r="W178" s="21">
        <v>13881499106</v>
      </c>
      <c r="X178" s="21"/>
      <c r="Y178" s="140"/>
      <c r="Z178" s="140"/>
      <c r="AA178" s="26"/>
      <c r="AB178" s="26"/>
      <c r="AC178" s="26"/>
      <c r="AD178" s="26"/>
      <c r="AE178" s="65"/>
      <c r="AF178" s="65"/>
      <c r="AG178" s="65"/>
      <c r="AH178" s="65"/>
      <c r="AI178" s="36"/>
      <c r="AJ178" s="36"/>
      <c r="AK178" s="36"/>
      <c r="AL178" s="7">
        <f t="shared" si="27"/>
        <v>0</v>
      </c>
      <c r="AM178" s="148"/>
      <c r="AN178" s="36"/>
      <c r="AO178" s="26"/>
      <c r="AP178" s="26"/>
      <c r="AQ178" s="71">
        <f t="shared" si="32"/>
        <v>50</v>
      </c>
      <c r="AR178" s="212"/>
      <c r="AT178" s="12">
        <v>2020</v>
      </c>
    </row>
    <row r="179" ht="32.25" customHeight="1" spans="1:46">
      <c r="A179" s="21"/>
      <c r="B179" s="21"/>
      <c r="C179" s="21"/>
      <c r="D179" s="21"/>
      <c r="E179" s="162" t="s">
        <v>383</v>
      </c>
      <c r="F179" s="21"/>
      <c r="G179" s="21"/>
      <c r="H179" s="161"/>
      <c r="I179" s="26"/>
      <c r="J179" s="34" t="s">
        <v>107</v>
      </c>
      <c r="K179" s="161">
        <v>102</v>
      </c>
      <c r="L179" s="51" t="s">
        <v>527</v>
      </c>
      <c r="M179" s="65">
        <v>1</v>
      </c>
      <c r="N179" s="15" t="s">
        <v>70</v>
      </c>
      <c r="O179" s="167" t="s">
        <v>25</v>
      </c>
      <c r="P179" s="65" t="s">
        <v>70</v>
      </c>
      <c r="Q179" s="192" t="s">
        <v>528</v>
      </c>
      <c r="R179" s="161">
        <v>26.5</v>
      </c>
      <c r="S179" s="35" t="s">
        <v>268</v>
      </c>
      <c r="T179" s="20">
        <v>44042</v>
      </c>
      <c r="U179" s="190">
        <v>43962</v>
      </c>
      <c r="V179" s="34"/>
      <c r="W179" s="21"/>
      <c r="X179" s="21"/>
      <c r="Y179" s="140"/>
      <c r="Z179" s="140"/>
      <c r="AA179" s="26"/>
      <c r="AB179" s="26"/>
      <c r="AC179" s="26"/>
      <c r="AD179" s="26"/>
      <c r="AE179" s="65"/>
      <c r="AF179" s="65"/>
      <c r="AG179" s="65"/>
      <c r="AH179" s="65"/>
      <c r="AI179" s="36"/>
      <c r="AJ179" s="36"/>
      <c r="AK179" s="36"/>
      <c r="AL179" s="7">
        <f t="shared" si="27"/>
        <v>0</v>
      </c>
      <c r="AM179" s="148"/>
      <c r="AN179" s="36"/>
      <c r="AO179" s="26"/>
      <c r="AP179" s="26"/>
      <c r="AQ179" s="71">
        <f t="shared" si="32"/>
        <v>26.5</v>
      </c>
      <c r="AR179" s="212"/>
      <c r="AT179" s="12">
        <v>2020</v>
      </c>
    </row>
    <row r="180" ht="32.25" customHeight="1" spans="1:46">
      <c r="A180" s="21"/>
      <c r="B180" s="21"/>
      <c r="C180" s="21"/>
      <c r="D180" s="21"/>
      <c r="E180" s="162" t="s">
        <v>383</v>
      </c>
      <c r="F180" s="21"/>
      <c r="G180" s="21"/>
      <c r="H180" s="161"/>
      <c r="I180" s="26"/>
      <c r="J180" s="34" t="s">
        <v>107</v>
      </c>
      <c r="K180" s="161">
        <v>103</v>
      </c>
      <c r="L180" s="51" t="s">
        <v>529</v>
      </c>
      <c r="M180" s="65">
        <v>1</v>
      </c>
      <c r="N180" s="15" t="s">
        <v>144</v>
      </c>
      <c r="O180" s="167" t="s">
        <v>25</v>
      </c>
      <c r="P180" s="65" t="s">
        <v>144</v>
      </c>
      <c r="Q180" s="192" t="s">
        <v>530</v>
      </c>
      <c r="R180" s="161">
        <v>180</v>
      </c>
      <c r="S180" s="35" t="s">
        <v>268</v>
      </c>
      <c r="T180" s="20">
        <v>43982</v>
      </c>
      <c r="U180" s="190">
        <v>43962</v>
      </c>
      <c r="V180" s="34"/>
      <c r="W180" s="21">
        <v>18728983122</v>
      </c>
      <c r="X180" s="21"/>
      <c r="Y180" s="140"/>
      <c r="Z180" s="140"/>
      <c r="AA180" s="26"/>
      <c r="AB180" s="26"/>
      <c r="AC180" s="26"/>
      <c r="AD180" s="26"/>
      <c r="AE180" s="65"/>
      <c r="AF180" s="65"/>
      <c r="AG180" s="65"/>
      <c r="AH180" s="65"/>
      <c r="AI180" s="36"/>
      <c r="AJ180" s="36"/>
      <c r="AK180" s="36"/>
      <c r="AL180" s="7">
        <f t="shared" si="27"/>
        <v>0</v>
      </c>
      <c r="AM180" s="148"/>
      <c r="AN180" s="36"/>
      <c r="AO180" s="26"/>
      <c r="AP180" s="26"/>
      <c r="AQ180" s="71">
        <f t="shared" si="32"/>
        <v>180</v>
      </c>
      <c r="AR180" s="212"/>
      <c r="AT180" s="12">
        <v>2020</v>
      </c>
    </row>
    <row r="181" ht="32.25" customHeight="1" spans="1:46">
      <c r="A181" s="21"/>
      <c r="B181" s="21"/>
      <c r="C181" s="21"/>
      <c r="D181" s="21"/>
      <c r="E181" s="162" t="s">
        <v>383</v>
      </c>
      <c r="F181" s="21"/>
      <c r="G181" s="21"/>
      <c r="H181" s="161"/>
      <c r="I181" s="26"/>
      <c r="J181" s="34" t="s">
        <v>107</v>
      </c>
      <c r="K181" s="161">
        <v>104</v>
      </c>
      <c r="L181" s="51" t="s">
        <v>531</v>
      </c>
      <c r="M181" s="65">
        <v>1</v>
      </c>
      <c r="N181" s="15" t="s">
        <v>167</v>
      </c>
      <c r="O181" s="167" t="s">
        <v>25</v>
      </c>
      <c r="P181" s="65" t="s">
        <v>167</v>
      </c>
      <c r="Q181" s="192" t="s">
        <v>532</v>
      </c>
      <c r="R181" s="161">
        <v>20</v>
      </c>
      <c r="S181" s="35" t="s">
        <v>268</v>
      </c>
      <c r="T181" s="20">
        <v>43829</v>
      </c>
      <c r="U181" s="190">
        <v>43950</v>
      </c>
      <c r="V181" s="34"/>
      <c r="W181" s="21">
        <v>15082289220</v>
      </c>
      <c r="X181" s="21"/>
      <c r="Y181" s="140"/>
      <c r="Z181" s="140"/>
      <c r="AA181" s="26"/>
      <c r="AB181" s="26"/>
      <c r="AC181" s="26"/>
      <c r="AD181" s="26"/>
      <c r="AE181" s="65"/>
      <c r="AF181" s="65"/>
      <c r="AG181" s="65"/>
      <c r="AH181" s="65"/>
      <c r="AI181" s="36">
        <v>20</v>
      </c>
      <c r="AJ181" s="36"/>
      <c r="AK181" s="36"/>
      <c r="AL181" s="7">
        <f t="shared" si="27"/>
        <v>20</v>
      </c>
      <c r="AM181" s="148"/>
      <c r="AN181" s="36">
        <v>20</v>
      </c>
      <c r="AO181" s="26"/>
      <c r="AP181" s="26"/>
      <c r="AQ181" s="71">
        <f>R181-AN181</f>
        <v>0</v>
      </c>
      <c r="AR181" s="212" t="s">
        <v>74</v>
      </c>
      <c r="AT181" s="12">
        <v>2020</v>
      </c>
    </row>
    <row r="182" ht="32.25" customHeight="1" spans="1:46">
      <c r="A182" s="21"/>
      <c r="B182" s="21"/>
      <c r="C182" s="21"/>
      <c r="D182" s="21"/>
      <c r="E182" s="162" t="s">
        <v>383</v>
      </c>
      <c r="F182" s="21"/>
      <c r="G182" s="21"/>
      <c r="H182" s="161"/>
      <c r="I182" s="26"/>
      <c r="J182" s="34" t="s">
        <v>107</v>
      </c>
      <c r="K182" s="161">
        <v>105</v>
      </c>
      <c r="L182" s="51" t="s">
        <v>533</v>
      </c>
      <c r="M182" s="65">
        <v>1</v>
      </c>
      <c r="N182" s="15" t="s">
        <v>167</v>
      </c>
      <c r="O182" s="167" t="s">
        <v>25</v>
      </c>
      <c r="P182" s="65" t="s">
        <v>167</v>
      </c>
      <c r="Q182" s="192" t="s">
        <v>534</v>
      </c>
      <c r="R182" s="161">
        <v>8</v>
      </c>
      <c r="S182" s="35" t="s">
        <v>268</v>
      </c>
      <c r="T182" s="20">
        <v>43829</v>
      </c>
      <c r="U182" s="190">
        <v>43950</v>
      </c>
      <c r="V182" s="34"/>
      <c r="W182" s="21">
        <v>15082289220</v>
      </c>
      <c r="X182" s="21"/>
      <c r="Y182" s="140"/>
      <c r="Z182" s="140"/>
      <c r="AA182" s="26"/>
      <c r="AB182" s="26"/>
      <c r="AC182" s="26"/>
      <c r="AD182" s="26"/>
      <c r="AE182" s="65"/>
      <c r="AF182" s="65"/>
      <c r="AG182" s="65"/>
      <c r="AH182" s="65"/>
      <c r="AI182" s="36">
        <v>8</v>
      </c>
      <c r="AJ182" s="36"/>
      <c r="AK182" s="36"/>
      <c r="AL182" s="7">
        <f t="shared" si="27"/>
        <v>8</v>
      </c>
      <c r="AM182" s="148"/>
      <c r="AN182" s="36">
        <f>SUBTOTAL(9,AI182:AJ182)</f>
        <v>8</v>
      </c>
      <c r="AO182" s="26">
        <f>AN182+AH182</f>
        <v>8</v>
      </c>
      <c r="AP182" s="26"/>
      <c r="AQ182" s="71">
        <f t="shared" si="32"/>
        <v>8</v>
      </c>
      <c r="AR182" s="13" t="s">
        <v>74</v>
      </c>
      <c r="AS182" s="212"/>
      <c r="AT182" s="12">
        <v>2020</v>
      </c>
    </row>
    <row r="183" ht="32.25" customHeight="1" spans="1:46">
      <c r="A183" s="21"/>
      <c r="B183" s="21"/>
      <c r="C183" s="21"/>
      <c r="D183" s="21"/>
      <c r="E183" s="162" t="s">
        <v>383</v>
      </c>
      <c r="F183" s="21"/>
      <c r="G183" s="21"/>
      <c r="H183" s="161"/>
      <c r="I183" s="26"/>
      <c r="J183" s="34" t="s">
        <v>107</v>
      </c>
      <c r="K183" s="161">
        <v>106</v>
      </c>
      <c r="L183" s="51" t="s">
        <v>535</v>
      </c>
      <c r="M183" s="65">
        <v>1</v>
      </c>
      <c r="N183" s="15" t="s">
        <v>536</v>
      </c>
      <c r="O183" s="167" t="s">
        <v>25</v>
      </c>
      <c r="P183" s="65" t="s">
        <v>144</v>
      </c>
      <c r="Q183" s="192" t="s">
        <v>537</v>
      </c>
      <c r="R183" s="161">
        <v>20</v>
      </c>
      <c r="S183" s="35" t="s">
        <v>268</v>
      </c>
      <c r="T183" s="20">
        <v>44104</v>
      </c>
      <c r="U183" s="190">
        <v>43950</v>
      </c>
      <c r="V183" s="34"/>
      <c r="W183" s="21"/>
      <c r="X183" s="21"/>
      <c r="Y183" s="140"/>
      <c r="Z183" s="140"/>
      <c r="AA183" s="26"/>
      <c r="AB183" s="26"/>
      <c r="AC183" s="26"/>
      <c r="AD183" s="26">
        <f>SUM(AB183:AC183)</f>
        <v>0</v>
      </c>
      <c r="AE183" s="65"/>
      <c r="AF183" s="65"/>
      <c r="AG183" s="65"/>
      <c r="AH183" s="65"/>
      <c r="AI183" s="36"/>
      <c r="AJ183" s="36"/>
      <c r="AK183" s="36"/>
      <c r="AL183" s="7">
        <f t="shared" si="27"/>
        <v>0</v>
      </c>
      <c r="AM183" s="148"/>
      <c r="AN183" s="36"/>
      <c r="AO183" s="26">
        <f>SUBTOTAL(9,AI183:AN183)</f>
        <v>0</v>
      </c>
      <c r="AP183" s="26">
        <f>AD183+AO183</f>
        <v>0</v>
      </c>
      <c r="AQ183" s="71">
        <f t="shared" si="32"/>
        <v>20</v>
      </c>
      <c r="AR183" s="212" t="s">
        <v>100</v>
      </c>
      <c r="AS183" s="13" t="s">
        <v>538</v>
      </c>
      <c r="AT183" s="12">
        <v>2020</v>
      </c>
    </row>
    <row r="184" ht="32.25" customHeight="1" spans="1:46">
      <c r="A184" s="21"/>
      <c r="B184" s="21"/>
      <c r="C184" s="21"/>
      <c r="D184" s="21"/>
      <c r="E184" s="162" t="s">
        <v>383</v>
      </c>
      <c r="F184" s="21"/>
      <c r="G184" s="21"/>
      <c r="H184" s="161"/>
      <c r="I184" s="26"/>
      <c r="J184" s="34" t="s">
        <v>107</v>
      </c>
      <c r="K184" s="161">
        <v>107</v>
      </c>
      <c r="L184" s="51" t="s">
        <v>539</v>
      </c>
      <c r="M184" s="65">
        <v>1</v>
      </c>
      <c r="N184" s="15" t="s">
        <v>271</v>
      </c>
      <c r="O184" s="167" t="s">
        <v>25</v>
      </c>
      <c r="P184" s="65" t="s">
        <v>70</v>
      </c>
      <c r="Q184" s="192" t="s">
        <v>540</v>
      </c>
      <c r="R184" s="161">
        <v>20</v>
      </c>
      <c r="S184" s="35" t="s">
        <v>268</v>
      </c>
      <c r="T184" s="20">
        <v>44002</v>
      </c>
      <c r="U184" s="190">
        <v>43984</v>
      </c>
      <c r="V184" s="34" t="s">
        <v>541</v>
      </c>
      <c r="W184" s="21">
        <v>13881487905</v>
      </c>
      <c r="X184" s="21"/>
      <c r="Y184" s="140"/>
      <c r="Z184" s="140"/>
      <c r="AA184" s="26"/>
      <c r="AB184" s="26"/>
      <c r="AC184" s="26"/>
      <c r="AD184" s="26">
        <f>SUM(AB184:AC184)</f>
        <v>0</v>
      </c>
      <c r="AE184" s="65"/>
      <c r="AF184" s="65"/>
      <c r="AG184" s="65"/>
      <c r="AH184" s="65"/>
      <c r="AI184" s="36">
        <v>9.465658</v>
      </c>
      <c r="AJ184" s="36"/>
      <c r="AK184" s="36"/>
      <c r="AL184" s="7">
        <f t="shared" si="27"/>
        <v>9.465658</v>
      </c>
      <c r="AM184" s="148"/>
      <c r="AN184" s="36"/>
      <c r="AO184" s="26">
        <f>SUBTOTAL(9,AI184:AN184)</f>
        <v>18.931316</v>
      </c>
      <c r="AP184" s="26">
        <f>AD184+AO184</f>
        <v>18.931316</v>
      </c>
      <c r="AQ184" s="71">
        <f t="shared" si="32"/>
        <v>1.068684</v>
      </c>
      <c r="AR184" s="212" t="s">
        <v>100</v>
      </c>
      <c r="AT184" s="12">
        <v>2020</v>
      </c>
    </row>
    <row r="185" ht="32.25" customHeight="1" spans="1:46">
      <c r="A185" s="21"/>
      <c r="B185" s="21"/>
      <c r="C185" s="21"/>
      <c r="D185" s="21"/>
      <c r="E185" s="162" t="s">
        <v>383</v>
      </c>
      <c r="F185" s="21"/>
      <c r="G185" s="21"/>
      <c r="H185" s="161"/>
      <c r="I185" s="26"/>
      <c r="J185" s="34" t="s">
        <v>107</v>
      </c>
      <c r="K185" s="161">
        <v>108</v>
      </c>
      <c r="L185" s="109" t="s">
        <v>542</v>
      </c>
      <c r="M185" s="65">
        <v>1</v>
      </c>
      <c r="N185" s="15" t="s">
        <v>271</v>
      </c>
      <c r="O185" s="167" t="s">
        <v>25</v>
      </c>
      <c r="P185" s="65" t="s">
        <v>70</v>
      </c>
      <c r="Q185" s="192" t="s">
        <v>543</v>
      </c>
      <c r="R185" s="161">
        <v>54</v>
      </c>
      <c r="S185" s="35" t="s">
        <v>544</v>
      </c>
      <c r="T185" s="20">
        <v>44094</v>
      </c>
      <c r="U185" s="190">
        <v>43984</v>
      </c>
      <c r="V185" s="34" t="s">
        <v>541</v>
      </c>
      <c r="W185" s="21">
        <v>13881487905</v>
      </c>
      <c r="X185" s="21"/>
      <c r="Y185" s="140"/>
      <c r="Z185" s="140"/>
      <c r="AA185" s="26"/>
      <c r="AB185" s="26"/>
      <c r="AC185" s="26"/>
      <c r="AD185" s="26"/>
      <c r="AE185" s="65"/>
      <c r="AF185" s="65"/>
      <c r="AG185" s="65"/>
      <c r="AH185" s="65"/>
      <c r="AI185" s="36">
        <v>32.4</v>
      </c>
      <c r="AJ185" s="36"/>
      <c r="AK185" s="36"/>
      <c r="AL185" s="7">
        <f t="shared" si="27"/>
        <v>32.4</v>
      </c>
      <c r="AM185" s="148">
        <v>17.1</v>
      </c>
      <c r="AN185" s="36">
        <f>AM185</f>
        <v>17.1</v>
      </c>
      <c r="AO185" s="26">
        <f>SUBTOTAL(9,AI185:AM185)</f>
        <v>81.9</v>
      </c>
      <c r="AP185" s="26">
        <f>AH185+AO185</f>
        <v>81.9</v>
      </c>
      <c r="AQ185" s="71">
        <f t="shared" si="32"/>
        <v>-27.9</v>
      </c>
      <c r="AR185" s="212" t="s">
        <v>100</v>
      </c>
      <c r="AT185" s="12">
        <v>2020</v>
      </c>
    </row>
    <row r="186" ht="32.25" customHeight="1" spans="1:46">
      <c r="A186" s="21"/>
      <c r="B186" s="21"/>
      <c r="C186" s="21"/>
      <c r="D186" s="21"/>
      <c r="E186" s="162" t="s">
        <v>383</v>
      </c>
      <c r="F186" s="21"/>
      <c r="G186" s="21"/>
      <c r="H186" s="161"/>
      <c r="I186" s="26"/>
      <c r="J186" s="34" t="s">
        <v>107</v>
      </c>
      <c r="K186" s="161">
        <v>108</v>
      </c>
      <c r="L186" s="113"/>
      <c r="M186" s="65">
        <v>1</v>
      </c>
      <c r="N186" s="15" t="s">
        <v>271</v>
      </c>
      <c r="O186" s="167" t="s">
        <v>25</v>
      </c>
      <c r="P186" s="65" t="s">
        <v>70</v>
      </c>
      <c r="Q186" s="192" t="s">
        <v>545</v>
      </c>
      <c r="R186" s="161">
        <v>46</v>
      </c>
      <c r="S186" s="35" t="s">
        <v>268</v>
      </c>
      <c r="T186" s="20">
        <v>44094</v>
      </c>
      <c r="U186" s="190">
        <v>43984</v>
      </c>
      <c r="V186" s="34" t="s">
        <v>541</v>
      </c>
      <c r="W186" s="21">
        <v>13881487905</v>
      </c>
      <c r="X186" s="21"/>
      <c r="Y186" s="140"/>
      <c r="Z186" s="140"/>
      <c r="AA186" s="26"/>
      <c r="AB186" s="26"/>
      <c r="AC186" s="26"/>
      <c r="AD186" s="26">
        <f>SUM(AB186:AC186)</f>
        <v>0</v>
      </c>
      <c r="AE186" s="65"/>
      <c r="AF186" s="65"/>
      <c r="AG186" s="65"/>
      <c r="AH186" s="65"/>
      <c r="AI186" s="36">
        <v>39.184</v>
      </c>
      <c r="AJ186" s="36"/>
      <c r="AK186" s="36"/>
      <c r="AL186" s="7">
        <f t="shared" si="27"/>
        <v>39.184</v>
      </c>
      <c r="AM186" s="148"/>
      <c r="AN186" s="36"/>
      <c r="AO186" s="26">
        <f>SUBTOTAL(9,AI186:AN186)</f>
        <v>78.368</v>
      </c>
      <c r="AP186" s="26">
        <f>AD186+AO186</f>
        <v>78.368</v>
      </c>
      <c r="AQ186" s="71">
        <f t="shared" si="32"/>
        <v>-32.368</v>
      </c>
      <c r="AR186" s="212" t="s">
        <v>100</v>
      </c>
      <c r="AT186" s="12">
        <v>2020</v>
      </c>
    </row>
    <row r="187" ht="32.25" customHeight="1" spans="1:46">
      <c r="A187" s="21"/>
      <c r="B187" s="21"/>
      <c r="C187" s="21"/>
      <c r="D187" s="21"/>
      <c r="E187" s="162" t="s">
        <v>383</v>
      </c>
      <c r="F187" s="21"/>
      <c r="G187" s="21"/>
      <c r="H187" s="161"/>
      <c r="I187" s="26"/>
      <c r="J187" s="34" t="s">
        <v>107</v>
      </c>
      <c r="K187" s="161">
        <v>109</v>
      </c>
      <c r="L187" s="51" t="s">
        <v>546</v>
      </c>
      <c r="M187" s="65">
        <v>1</v>
      </c>
      <c r="N187" s="161" t="s">
        <v>547</v>
      </c>
      <c r="O187" s="167" t="s">
        <v>25</v>
      </c>
      <c r="P187" s="65" t="s">
        <v>70</v>
      </c>
      <c r="Q187" s="192" t="s">
        <v>548</v>
      </c>
      <c r="R187" s="161">
        <v>25</v>
      </c>
      <c r="S187" s="35" t="s">
        <v>268</v>
      </c>
      <c r="T187" s="20">
        <v>44104</v>
      </c>
      <c r="U187" s="190">
        <v>43984</v>
      </c>
      <c r="V187" s="34"/>
      <c r="W187" s="21">
        <v>13778668003</v>
      </c>
      <c r="X187" s="21"/>
      <c r="Y187" s="140"/>
      <c r="Z187" s="140"/>
      <c r="AA187" s="26"/>
      <c r="AB187" s="26"/>
      <c r="AC187" s="26"/>
      <c r="AD187" s="26"/>
      <c r="AE187" s="65"/>
      <c r="AF187" s="65"/>
      <c r="AG187" s="65"/>
      <c r="AH187" s="65"/>
      <c r="AI187" s="36"/>
      <c r="AJ187" s="36"/>
      <c r="AK187" s="36"/>
      <c r="AL187" s="7">
        <f t="shared" si="27"/>
        <v>0</v>
      </c>
      <c r="AM187" s="148"/>
      <c r="AN187" s="36"/>
      <c r="AO187" s="26"/>
      <c r="AP187" s="26">
        <f>AD187+AO187</f>
        <v>0</v>
      </c>
      <c r="AQ187" s="71">
        <f t="shared" si="32"/>
        <v>25</v>
      </c>
      <c r="AR187" s="212"/>
      <c r="AT187" s="12">
        <v>2020</v>
      </c>
    </row>
    <row r="188" ht="32.25" customHeight="1" spans="1:46">
      <c r="A188" s="21"/>
      <c r="B188" s="21"/>
      <c r="C188" s="21"/>
      <c r="D188" s="21"/>
      <c r="E188" s="162" t="s">
        <v>383</v>
      </c>
      <c r="F188" s="21"/>
      <c r="G188" s="21"/>
      <c r="H188" s="161"/>
      <c r="I188" s="26"/>
      <c r="J188" s="34" t="s">
        <v>107</v>
      </c>
      <c r="K188" s="161">
        <v>110</v>
      </c>
      <c r="L188" s="51" t="s">
        <v>549</v>
      </c>
      <c r="M188" s="65">
        <v>1</v>
      </c>
      <c r="N188" s="161" t="s">
        <v>550</v>
      </c>
      <c r="O188" s="167" t="s">
        <v>25</v>
      </c>
      <c r="P188" s="65" t="s">
        <v>97</v>
      </c>
      <c r="Q188" s="161" t="s">
        <v>551</v>
      </c>
      <c r="R188" s="161">
        <v>65</v>
      </c>
      <c r="S188" s="35" t="s">
        <v>552</v>
      </c>
      <c r="T188" s="20">
        <v>44104</v>
      </c>
      <c r="U188" s="190">
        <v>44022</v>
      </c>
      <c r="V188" s="34" t="s">
        <v>553</v>
      </c>
      <c r="W188" s="21">
        <v>15181556999</v>
      </c>
      <c r="X188" s="21"/>
      <c r="Y188" s="140"/>
      <c r="Z188" s="140"/>
      <c r="AA188" s="26"/>
      <c r="AB188" s="26"/>
      <c r="AC188" s="26"/>
      <c r="AD188" s="26"/>
      <c r="AE188" s="65"/>
      <c r="AF188" s="65"/>
      <c r="AG188" s="65"/>
      <c r="AH188" s="65"/>
      <c r="AI188" s="36">
        <v>18.9661</v>
      </c>
      <c r="AJ188" s="36"/>
      <c r="AK188" s="36"/>
      <c r="AL188" s="7">
        <f t="shared" si="27"/>
        <v>18.9661</v>
      </c>
      <c r="AM188" s="148"/>
      <c r="AN188" s="36">
        <f>SUBTOTAL(9,AI188:AK188)</f>
        <v>18.9661</v>
      </c>
      <c r="AO188" s="26">
        <f>AN188</f>
        <v>18.9661</v>
      </c>
      <c r="AP188" s="26">
        <f>AO188</f>
        <v>18.9661</v>
      </c>
      <c r="AQ188" s="71">
        <f t="shared" si="32"/>
        <v>46.0339</v>
      </c>
      <c r="AR188" s="212" t="s">
        <v>554</v>
      </c>
      <c r="AT188" s="12">
        <v>2020</v>
      </c>
    </row>
    <row r="189" ht="32.25" customHeight="1" spans="1:46">
      <c r="A189" s="21"/>
      <c r="B189" s="21"/>
      <c r="C189" s="21"/>
      <c r="D189" s="21"/>
      <c r="E189" s="162" t="s">
        <v>383</v>
      </c>
      <c r="F189" s="21"/>
      <c r="G189" s="21"/>
      <c r="H189" s="161"/>
      <c r="I189" s="26"/>
      <c r="J189" s="34" t="s">
        <v>107</v>
      </c>
      <c r="K189" s="161">
        <v>111</v>
      </c>
      <c r="L189" s="51" t="s">
        <v>555</v>
      </c>
      <c r="M189" s="65">
        <v>1</v>
      </c>
      <c r="N189" s="161" t="s">
        <v>556</v>
      </c>
      <c r="O189" s="167" t="s">
        <v>25</v>
      </c>
      <c r="P189" s="65" t="s">
        <v>97</v>
      </c>
      <c r="Q189" s="192" t="s">
        <v>557</v>
      </c>
      <c r="R189" s="161">
        <v>50</v>
      </c>
      <c r="S189" s="35" t="s">
        <v>268</v>
      </c>
      <c r="T189" s="20">
        <v>44104</v>
      </c>
      <c r="U189" s="190">
        <v>44022</v>
      </c>
      <c r="V189" s="34"/>
      <c r="W189" s="21">
        <v>13698268385</v>
      </c>
      <c r="X189" s="21"/>
      <c r="Y189" s="140"/>
      <c r="Z189" s="140"/>
      <c r="AA189" s="26"/>
      <c r="AB189" s="26"/>
      <c r="AC189" s="26"/>
      <c r="AD189" s="26"/>
      <c r="AE189" s="65"/>
      <c r="AF189" s="65"/>
      <c r="AG189" s="65"/>
      <c r="AH189" s="65"/>
      <c r="AI189" s="36"/>
      <c r="AJ189" s="36"/>
      <c r="AK189" s="36"/>
      <c r="AL189" s="7">
        <f t="shared" si="27"/>
        <v>0</v>
      </c>
      <c r="AM189" s="148">
        <v>49.5</v>
      </c>
      <c r="AN189" s="36"/>
      <c r="AO189" s="26">
        <f>AM189</f>
        <v>49.5</v>
      </c>
      <c r="AP189" s="26">
        <f>AO189</f>
        <v>49.5</v>
      </c>
      <c r="AQ189" s="71">
        <f t="shared" ref="AQ189:AQ204" si="34">R189-AP189</f>
        <v>0.5</v>
      </c>
      <c r="AR189" s="212" t="s">
        <v>100</v>
      </c>
      <c r="AT189" s="12">
        <v>2020</v>
      </c>
    </row>
    <row r="190" ht="32.25" customHeight="1" spans="1:46">
      <c r="A190" s="21"/>
      <c r="B190" s="21"/>
      <c r="C190" s="21"/>
      <c r="D190" s="21"/>
      <c r="E190" s="162" t="s">
        <v>383</v>
      </c>
      <c r="F190" s="21"/>
      <c r="G190" s="21"/>
      <c r="H190" s="161"/>
      <c r="I190" s="26"/>
      <c r="J190" s="34" t="s">
        <v>107</v>
      </c>
      <c r="K190" s="161">
        <v>112</v>
      </c>
      <c r="L190" s="51" t="s">
        <v>558</v>
      </c>
      <c r="M190" s="65">
        <v>1</v>
      </c>
      <c r="N190" s="161" t="s">
        <v>96</v>
      </c>
      <c r="O190" s="167" t="s">
        <v>25</v>
      </c>
      <c r="P190" s="65" t="s">
        <v>97</v>
      </c>
      <c r="Q190" s="51" t="s">
        <v>558</v>
      </c>
      <c r="R190" s="161">
        <v>49.68</v>
      </c>
      <c r="S190" s="35" t="s">
        <v>268</v>
      </c>
      <c r="T190" s="20">
        <v>44104</v>
      </c>
      <c r="U190" s="190">
        <v>44022</v>
      </c>
      <c r="V190" s="34"/>
      <c r="W190" s="21">
        <v>13684374003</v>
      </c>
      <c r="X190" s="21" t="s">
        <v>559</v>
      </c>
      <c r="Y190" s="140"/>
      <c r="Z190" s="140"/>
      <c r="AA190" s="26"/>
      <c r="AB190" s="26"/>
      <c r="AC190" s="26"/>
      <c r="AD190" s="26"/>
      <c r="AE190" s="65"/>
      <c r="AF190" s="65"/>
      <c r="AG190" s="65"/>
      <c r="AH190" s="65"/>
      <c r="AI190" s="36">
        <v>47.4336</v>
      </c>
      <c r="AJ190" s="36"/>
      <c r="AK190" s="36"/>
      <c r="AL190" s="7">
        <f t="shared" si="27"/>
        <v>47.4336</v>
      </c>
      <c r="AM190" s="148"/>
      <c r="AN190" s="36">
        <v>47.4336</v>
      </c>
      <c r="AO190" s="36">
        <v>47.4336</v>
      </c>
      <c r="AP190" s="36">
        <v>47.4336</v>
      </c>
      <c r="AQ190" s="71">
        <f t="shared" si="34"/>
        <v>2.2464</v>
      </c>
      <c r="AR190" s="21" t="s">
        <v>106</v>
      </c>
      <c r="AT190" s="12">
        <v>2020</v>
      </c>
    </row>
    <row r="191" ht="32.25" customHeight="1" spans="1:46">
      <c r="A191" s="21"/>
      <c r="B191" s="21"/>
      <c r="C191" s="21"/>
      <c r="D191" s="21"/>
      <c r="E191" s="162" t="s">
        <v>383</v>
      </c>
      <c r="F191" s="21"/>
      <c r="G191" s="21"/>
      <c r="H191" s="161"/>
      <c r="I191" s="26"/>
      <c r="J191" s="34" t="s">
        <v>107</v>
      </c>
      <c r="K191" s="161">
        <v>113</v>
      </c>
      <c r="L191" s="109" t="s">
        <v>560</v>
      </c>
      <c r="M191" s="65">
        <v>1</v>
      </c>
      <c r="N191" s="161" t="s">
        <v>97</v>
      </c>
      <c r="O191" s="167" t="s">
        <v>25</v>
      </c>
      <c r="P191" s="65" t="s">
        <v>97</v>
      </c>
      <c r="Q191" s="192" t="s">
        <v>561</v>
      </c>
      <c r="R191" s="161">
        <v>21.35</v>
      </c>
      <c r="S191" s="35" t="s">
        <v>268</v>
      </c>
      <c r="T191" s="20">
        <v>44104</v>
      </c>
      <c r="U191" s="190">
        <v>44022</v>
      </c>
      <c r="V191" s="34"/>
      <c r="W191" s="21">
        <v>13698268385</v>
      </c>
      <c r="X191" s="21" t="s">
        <v>562</v>
      </c>
      <c r="Y191" s="140"/>
      <c r="Z191" s="140"/>
      <c r="AA191" s="26"/>
      <c r="AB191" s="26"/>
      <c r="AC191" s="26"/>
      <c r="AD191" s="26"/>
      <c r="AE191" s="65"/>
      <c r="AF191" s="65"/>
      <c r="AG191" s="65"/>
      <c r="AH191" s="65"/>
      <c r="AI191" s="36"/>
      <c r="AJ191" s="36"/>
      <c r="AK191" s="36"/>
      <c r="AL191" s="7">
        <f t="shared" si="27"/>
        <v>0</v>
      </c>
      <c r="AM191" s="148"/>
      <c r="AN191" s="36"/>
      <c r="AO191" s="26"/>
      <c r="AP191" s="26"/>
      <c r="AQ191" s="71">
        <f t="shared" si="34"/>
        <v>21.35</v>
      </c>
      <c r="AR191" s="212"/>
      <c r="AT191" s="12">
        <v>2020</v>
      </c>
    </row>
    <row r="192" ht="32.25" customHeight="1" spans="1:46">
      <c r="A192" s="21"/>
      <c r="B192" s="21"/>
      <c r="C192" s="21"/>
      <c r="D192" s="21"/>
      <c r="E192" s="162" t="s">
        <v>383</v>
      </c>
      <c r="F192" s="21"/>
      <c r="G192" s="21"/>
      <c r="H192" s="161"/>
      <c r="I192" s="26"/>
      <c r="J192" s="34" t="s">
        <v>107</v>
      </c>
      <c r="K192" s="161">
        <v>113</v>
      </c>
      <c r="L192" s="111"/>
      <c r="M192" s="65">
        <v>1</v>
      </c>
      <c r="N192" s="161" t="s">
        <v>97</v>
      </c>
      <c r="O192" s="167" t="s">
        <v>25</v>
      </c>
      <c r="P192" s="65" t="s">
        <v>97</v>
      </c>
      <c r="Q192" s="192" t="s">
        <v>563</v>
      </c>
      <c r="R192" s="161">
        <v>28.65</v>
      </c>
      <c r="S192" s="35" t="s">
        <v>268</v>
      </c>
      <c r="T192" s="20">
        <v>44104</v>
      </c>
      <c r="U192" s="190">
        <v>44022</v>
      </c>
      <c r="V192" s="34"/>
      <c r="W192" s="21">
        <v>13698268385</v>
      </c>
      <c r="X192" s="21" t="s">
        <v>562</v>
      </c>
      <c r="Y192" s="140"/>
      <c r="Z192" s="140"/>
      <c r="AA192" s="26"/>
      <c r="AB192" s="26"/>
      <c r="AC192" s="26"/>
      <c r="AD192" s="26"/>
      <c r="AE192" s="65"/>
      <c r="AF192" s="65"/>
      <c r="AG192" s="65"/>
      <c r="AH192" s="65"/>
      <c r="AI192" s="36"/>
      <c r="AJ192" s="36"/>
      <c r="AK192" s="36"/>
      <c r="AL192" s="7">
        <f t="shared" si="27"/>
        <v>0</v>
      </c>
      <c r="AM192" s="148"/>
      <c r="AN192" s="36"/>
      <c r="AO192" s="26"/>
      <c r="AP192" s="26"/>
      <c r="AQ192" s="71">
        <f t="shared" si="34"/>
        <v>28.65</v>
      </c>
      <c r="AR192" s="212"/>
      <c r="AT192" s="12">
        <v>2020</v>
      </c>
    </row>
    <row r="193" ht="32.25" customHeight="1" spans="1:46">
      <c r="A193" s="21"/>
      <c r="B193" s="21"/>
      <c r="C193" s="21"/>
      <c r="D193" s="21"/>
      <c r="E193" s="162" t="s">
        <v>383</v>
      </c>
      <c r="F193" s="21"/>
      <c r="G193" s="21"/>
      <c r="H193" s="161"/>
      <c r="I193" s="26"/>
      <c r="J193" s="34" t="s">
        <v>107</v>
      </c>
      <c r="K193" s="161">
        <v>113</v>
      </c>
      <c r="L193" s="113"/>
      <c r="M193" s="65">
        <v>1</v>
      </c>
      <c r="N193" s="161" t="s">
        <v>97</v>
      </c>
      <c r="O193" s="167" t="s">
        <v>25</v>
      </c>
      <c r="P193" s="65" t="s">
        <v>97</v>
      </c>
      <c r="Q193" s="192" t="s">
        <v>564</v>
      </c>
      <c r="R193" s="161">
        <v>30</v>
      </c>
      <c r="S193" s="35" t="s">
        <v>268</v>
      </c>
      <c r="T193" s="20">
        <v>44104</v>
      </c>
      <c r="U193" s="190">
        <v>44022</v>
      </c>
      <c r="V193" s="34"/>
      <c r="W193" s="21">
        <v>13698268385</v>
      </c>
      <c r="X193" s="21" t="s">
        <v>562</v>
      </c>
      <c r="Y193" s="140"/>
      <c r="Z193" s="140"/>
      <c r="AA193" s="26"/>
      <c r="AB193" s="26"/>
      <c r="AC193" s="26"/>
      <c r="AD193" s="26"/>
      <c r="AE193" s="65"/>
      <c r="AF193" s="65"/>
      <c r="AG193" s="65"/>
      <c r="AH193" s="65"/>
      <c r="AI193" s="36"/>
      <c r="AJ193" s="36"/>
      <c r="AK193" s="36"/>
      <c r="AL193" s="7">
        <f t="shared" si="27"/>
        <v>0</v>
      </c>
      <c r="AM193" s="148"/>
      <c r="AN193" s="36"/>
      <c r="AO193" s="26"/>
      <c r="AP193" s="26"/>
      <c r="AQ193" s="71">
        <f t="shared" si="34"/>
        <v>30</v>
      </c>
      <c r="AR193" s="212"/>
      <c r="AT193" s="12">
        <v>2020</v>
      </c>
    </row>
    <row r="194" ht="62.1" customHeight="1" spans="1:46">
      <c r="A194" s="21"/>
      <c r="B194" s="21"/>
      <c r="C194" s="21"/>
      <c r="D194" s="21"/>
      <c r="E194" s="162" t="s">
        <v>383</v>
      </c>
      <c r="F194" s="21"/>
      <c r="G194" s="21"/>
      <c r="H194" s="161"/>
      <c r="I194" s="26"/>
      <c r="J194" s="34" t="s">
        <v>107</v>
      </c>
      <c r="K194" s="161">
        <v>114</v>
      </c>
      <c r="L194" s="51" t="s">
        <v>565</v>
      </c>
      <c r="M194" s="65">
        <v>1</v>
      </c>
      <c r="N194" s="161" t="s">
        <v>97</v>
      </c>
      <c r="O194" s="167" t="s">
        <v>25</v>
      </c>
      <c r="P194" s="65" t="s">
        <v>97</v>
      </c>
      <c r="Q194" s="51" t="s">
        <v>566</v>
      </c>
      <c r="R194" s="161">
        <v>15</v>
      </c>
      <c r="S194" s="35" t="s">
        <v>268</v>
      </c>
      <c r="T194" s="20">
        <v>44104</v>
      </c>
      <c r="U194" s="190">
        <v>44022</v>
      </c>
      <c r="V194" s="34"/>
      <c r="W194" s="21">
        <v>13684374003</v>
      </c>
      <c r="X194" s="21" t="s">
        <v>559</v>
      </c>
      <c r="Y194" s="140"/>
      <c r="Z194" s="140"/>
      <c r="AA194" s="26"/>
      <c r="AB194" s="26"/>
      <c r="AC194" s="26"/>
      <c r="AD194" s="26"/>
      <c r="AE194" s="65"/>
      <c r="AF194" s="65"/>
      <c r="AG194" s="65"/>
      <c r="AH194" s="65"/>
      <c r="AI194" s="36"/>
      <c r="AJ194" s="36"/>
      <c r="AK194" s="36"/>
      <c r="AL194" s="7">
        <f t="shared" si="27"/>
        <v>0</v>
      </c>
      <c r="AM194" s="148"/>
      <c r="AN194" s="36"/>
      <c r="AO194" s="26"/>
      <c r="AP194" s="26"/>
      <c r="AQ194" s="71">
        <f t="shared" si="34"/>
        <v>15</v>
      </c>
      <c r="AR194" s="212"/>
      <c r="AT194" s="12">
        <v>2020</v>
      </c>
    </row>
    <row r="195" ht="32.25" customHeight="1" spans="1:46">
      <c r="A195" s="21"/>
      <c r="B195" s="21"/>
      <c r="C195" s="21"/>
      <c r="D195" s="21"/>
      <c r="E195" s="162" t="s">
        <v>383</v>
      </c>
      <c r="F195" s="21"/>
      <c r="G195" s="21"/>
      <c r="H195" s="161"/>
      <c r="I195" s="26"/>
      <c r="J195" s="34" t="s">
        <v>107</v>
      </c>
      <c r="K195" s="161">
        <v>115</v>
      </c>
      <c r="L195" s="51" t="s">
        <v>567</v>
      </c>
      <c r="M195" s="65">
        <v>1</v>
      </c>
      <c r="N195" s="161" t="s">
        <v>97</v>
      </c>
      <c r="O195" s="167" t="s">
        <v>25</v>
      </c>
      <c r="P195" s="65" t="s">
        <v>97</v>
      </c>
      <c r="Q195" s="192" t="s">
        <v>568</v>
      </c>
      <c r="R195" s="161">
        <v>10</v>
      </c>
      <c r="S195" s="35" t="s">
        <v>268</v>
      </c>
      <c r="T195" s="20">
        <v>44104</v>
      </c>
      <c r="U195" s="190">
        <v>44022</v>
      </c>
      <c r="V195" s="34"/>
      <c r="W195" s="21">
        <v>13684374003</v>
      </c>
      <c r="X195" s="21" t="s">
        <v>559</v>
      </c>
      <c r="Y195" s="140"/>
      <c r="Z195" s="140"/>
      <c r="AA195" s="26"/>
      <c r="AB195" s="26"/>
      <c r="AC195" s="26"/>
      <c r="AD195" s="26"/>
      <c r="AE195" s="65"/>
      <c r="AF195" s="65"/>
      <c r="AG195" s="65"/>
      <c r="AH195" s="65"/>
      <c r="AI195" s="36"/>
      <c r="AJ195" s="36"/>
      <c r="AK195" s="36"/>
      <c r="AL195" s="7">
        <f t="shared" ref="AL195:AL237" si="35">AB195+AC195+AE195+AF195+AG195+AI195+AJ195+AK195</f>
        <v>0</v>
      </c>
      <c r="AM195" s="148"/>
      <c r="AN195" s="36"/>
      <c r="AO195" s="26"/>
      <c r="AP195" s="26"/>
      <c r="AQ195" s="71">
        <f t="shared" si="34"/>
        <v>10</v>
      </c>
      <c r="AR195" s="212"/>
      <c r="AT195" s="12">
        <v>2020</v>
      </c>
    </row>
    <row r="196" ht="32.25" customHeight="1" spans="1:46">
      <c r="A196" s="21"/>
      <c r="B196" s="21"/>
      <c r="C196" s="21"/>
      <c r="D196" s="21"/>
      <c r="E196" s="162" t="s">
        <v>383</v>
      </c>
      <c r="F196" s="21"/>
      <c r="G196" s="21"/>
      <c r="H196" s="161"/>
      <c r="I196" s="26"/>
      <c r="J196" s="34" t="s">
        <v>107</v>
      </c>
      <c r="K196" s="161">
        <v>116</v>
      </c>
      <c r="L196" s="109" t="s">
        <v>569</v>
      </c>
      <c r="M196" s="65">
        <v>1</v>
      </c>
      <c r="N196" s="161" t="s">
        <v>97</v>
      </c>
      <c r="O196" s="167" t="s">
        <v>25</v>
      </c>
      <c r="P196" s="65" t="s">
        <v>97</v>
      </c>
      <c r="Q196" s="192" t="s">
        <v>570</v>
      </c>
      <c r="R196" s="161">
        <v>21.5</v>
      </c>
      <c r="S196" s="35" t="s">
        <v>268</v>
      </c>
      <c r="T196" s="20">
        <v>44104</v>
      </c>
      <c r="U196" s="190">
        <v>44022</v>
      </c>
      <c r="V196" s="34"/>
      <c r="W196" s="21">
        <v>13684374003</v>
      </c>
      <c r="X196" s="21" t="s">
        <v>559</v>
      </c>
      <c r="Y196" s="140"/>
      <c r="Z196" s="140"/>
      <c r="AA196" s="26"/>
      <c r="AB196" s="26"/>
      <c r="AC196" s="26"/>
      <c r="AD196" s="26"/>
      <c r="AE196" s="65"/>
      <c r="AF196" s="65"/>
      <c r="AG196" s="65"/>
      <c r="AH196" s="65"/>
      <c r="AI196" s="36"/>
      <c r="AJ196" s="36"/>
      <c r="AK196" s="36"/>
      <c r="AL196" s="7">
        <f t="shared" si="35"/>
        <v>0</v>
      </c>
      <c r="AM196" s="148"/>
      <c r="AN196" s="36"/>
      <c r="AO196" s="26"/>
      <c r="AP196" s="26"/>
      <c r="AQ196" s="71">
        <f t="shared" si="34"/>
        <v>21.5</v>
      </c>
      <c r="AR196" s="212"/>
      <c r="AT196" s="12">
        <v>2020</v>
      </c>
    </row>
    <row r="197" ht="32.25" customHeight="1" spans="1:46">
      <c r="A197" s="21"/>
      <c r="B197" s="21"/>
      <c r="C197" s="21"/>
      <c r="D197" s="21"/>
      <c r="E197" s="162" t="s">
        <v>383</v>
      </c>
      <c r="F197" s="21"/>
      <c r="G197" s="21"/>
      <c r="H197" s="161"/>
      <c r="I197" s="26"/>
      <c r="J197" s="34" t="s">
        <v>107</v>
      </c>
      <c r="K197" s="161">
        <v>116</v>
      </c>
      <c r="L197" s="113"/>
      <c r="M197" s="65">
        <v>1</v>
      </c>
      <c r="N197" s="161" t="s">
        <v>97</v>
      </c>
      <c r="O197" s="167" t="s">
        <v>25</v>
      </c>
      <c r="P197" s="65" t="s">
        <v>97</v>
      </c>
      <c r="Q197" s="192" t="s">
        <v>571</v>
      </c>
      <c r="R197" s="161">
        <v>3.5</v>
      </c>
      <c r="S197" s="35" t="s">
        <v>268</v>
      </c>
      <c r="T197" s="20">
        <v>44104</v>
      </c>
      <c r="U197" s="190">
        <v>44022</v>
      </c>
      <c r="V197" s="34"/>
      <c r="W197" s="21">
        <v>13684374003</v>
      </c>
      <c r="X197" s="21" t="s">
        <v>559</v>
      </c>
      <c r="Y197" s="140"/>
      <c r="Z197" s="140"/>
      <c r="AA197" s="26"/>
      <c r="AB197" s="26"/>
      <c r="AC197" s="26"/>
      <c r="AD197" s="26"/>
      <c r="AE197" s="65"/>
      <c r="AF197" s="65"/>
      <c r="AG197" s="65"/>
      <c r="AH197" s="65"/>
      <c r="AI197" s="36"/>
      <c r="AJ197" s="36"/>
      <c r="AK197" s="36"/>
      <c r="AL197" s="7">
        <f t="shared" si="35"/>
        <v>0</v>
      </c>
      <c r="AM197" s="148"/>
      <c r="AN197" s="36"/>
      <c r="AO197" s="26"/>
      <c r="AP197" s="26"/>
      <c r="AQ197" s="71">
        <f t="shared" si="34"/>
        <v>3.5</v>
      </c>
      <c r="AR197" s="212"/>
      <c r="AT197" s="12">
        <v>2020</v>
      </c>
    </row>
    <row r="198" ht="32.25" customHeight="1" spans="1:46">
      <c r="A198" s="21"/>
      <c r="B198" s="21"/>
      <c r="C198" s="21"/>
      <c r="D198" s="21"/>
      <c r="E198" s="162" t="s">
        <v>383</v>
      </c>
      <c r="F198" s="21"/>
      <c r="G198" s="21"/>
      <c r="H198" s="161"/>
      <c r="I198" s="26"/>
      <c r="J198" s="34" t="s">
        <v>107</v>
      </c>
      <c r="K198" s="161">
        <v>117</v>
      </c>
      <c r="L198" s="51" t="s">
        <v>572</v>
      </c>
      <c r="M198" s="65">
        <v>1</v>
      </c>
      <c r="N198" s="161" t="s">
        <v>227</v>
      </c>
      <c r="O198" s="167" t="s">
        <v>25</v>
      </c>
      <c r="P198" s="65" t="s">
        <v>227</v>
      </c>
      <c r="Q198" s="192" t="s">
        <v>573</v>
      </c>
      <c r="R198" s="161">
        <v>5</v>
      </c>
      <c r="S198" s="35" t="s">
        <v>268</v>
      </c>
      <c r="T198" s="20">
        <v>44012</v>
      </c>
      <c r="U198" s="190">
        <v>44022</v>
      </c>
      <c r="V198" s="34" t="s">
        <v>574</v>
      </c>
      <c r="W198" s="21">
        <v>15181555066</v>
      </c>
      <c r="X198" s="21"/>
      <c r="Y198" s="140"/>
      <c r="Z198" s="140"/>
      <c r="AA198" s="26"/>
      <c r="AB198" s="26"/>
      <c r="AC198" s="26"/>
      <c r="AD198" s="26">
        <f>SUM(AB198:AC198)</f>
        <v>0</v>
      </c>
      <c r="AE198" s="65"/>
      <c r="AF198" s="65"/>
      <c r="AG198" s="65"/>
      <c r="AH198" s="65"/>
      <c r="AI198" s="36">
        <v>4.9982</v>
      </c>
      <c r="AJ198" s="36"/>
      <c r="AK198" s="36"/>
      <c r="AL198" s="7">
        <f t="shared" si="35"/>
        <v>4.9982</v>
      </c>
      <c r="AM198" s="148"/>
      <c r="AN198" s="36"/>
      <c r="AO198" s="26">
        <f>SUBTOTAL(9,AI198:AN198)</f>
        <v>9.9964</v>
      </c>
      <c r="AP198" s="26">
        <f>R198-AO198</f>
        <v>-4.9964</v>
      </c>
      <c r="AQ198" s="227">
        <f>R198-AO198</f>
        <v>-4.9964</v>
      </c>
      <c r="AR198" s="21" t="s">
        <v>100</v>
      </c>
      <c r="AT198" s="12">
        <v>2020</v>
      </c>
    </row>
    <row r="199" ht="32.25" customHeight="1" spans="1:46">
      <c r="A199" s="21"/>
      <c r="B199" s="21"/>
      <c r="C199" s="21"/>
      <c r="D199" s="21"/>
      <c r="E199" s="162" t="s">
        <v>383</v>
      </c>
      <c r="F199" s="21"/>
      <c r="G199" s="21"/>
      <c r="H199" s="161"/>
      <c r="I199" s="26"/>
      <c r="J199" s="34" t="s">
        <v>107</v>
      </c>
      <c r="K199" s="161">
        <v>118</v>
      </c>
      <c r="L199" s="51" t="s">
        <v>575</v>
      </c>
      <c r="M199" s="65">
        <v>1</v>
      </c>
      <c r="N199" s="161" t="s">
        <v>167</v>
      </c>
      <c r="O199" s="167" t="s">
        <v>25</v>
      </c>
      <c r="P199" s="65" t="s">
        <v>167</v>
      </c>
      <c r="Q199" s="192" t="s">
        <v>576</v>
      </c>
      <c r="R199" s="161">
        <v>15</v>
      </c>
      <c r="S199" s="35" t="s">
        <v>268</v>
      </c>
      <c r="T199" s="20">
        <v>44012</v>
      </c>
      <c r="U199" s="190">
        <v>44042</v>
      </c>
      <c r="V199" s="34"/>
      <c r="W199" s="21">
        <v>15082289220</v>
      </c>
      <c r="X199" s="21"/>
      <c r="Y199" s="140"/>
      <c r="Z199" s="140"/>
      <c r="AA199" s="26"/>
      <c r="AB199" s="26"/>
      <c r="AC199" s="26"/>
      <c r="AD199" s="26">
        <f>SUM(AB199:AC199)</f>
        <v>0</v>
      </c>
      <c r="AE199" s="65"/>
      <c r="AF199" s="65"/>
      <c r="AG199" s="65"/>
      <c r="AH199" s="65"/>
      <c r="AI199" s="36">
        <v>15</v>
      </c>
      <c r="AJ199" s="36"/>
      <c r="AK199" s="36"/>
      <c r="AL199" s="7">
        <f t="shared" si="35"/>
        <v>15</v>
      </c>
      <c r="AM199" s="148"/>
      <c r="AN199" s="36">
        <f>SUBTOTAL(9,AI199:AK199)</f>
        <v>15</v>
      </c>
      <c r="AO199" s="26"/>
      <c r="AP199" s="26">
        <f>AD199+AO199+AH199+AN199</f>
        <v>15</v>
      </c>
      <c r="AQ199" s="71">
        <f t="shared" si="34"/>
        <v>0</v>
      </c>
      <c r="AR199" s="13" t="s">
        <v>74</v>
      </c>
      <c r="AS199" s="212"/>
      <c r="AT199" s="12">
        <v>2020</v>
      </c>
    </row>
    <row r="200" ht="32.25" customHeight="1" spans="1:46">
      <c r="A200" s="21"/>
      <c r="B200" s="21"/>
      <c r="C200" s="21"/>
      <c r="D200" s="21"/>
      <c r="E200" s="162" t="s">
        <v>383</v>
      </c>
      <c r="F200" s="21"/>
      <c r="G200" s="21"/>
      <c r="H200" s="161"/>
      <c r="I200" s="26"/>
      <c r="J200" s="34" t="s">
        <v>107</v>
      </c>
      <c r="K200" s="161">
        <v>119</v>
      </c>
      <c r="L200" s="51" t="s">
        <v>577</v>
      </c>
      <c r="M200" s="65">
        <v>1</v>
      </c>
      <c r="N200" s="161" t="s">
        <v>167</v>
      </c>
      <c r="O200" s="167" t="s">
        <v>25</v>
      </c>
      <c r="P200" s="65" t="s">
        <v>167</v>
      </c>
      <c r="Q200" s="192" t="s">
        <v>578</v>
      </c>
      <c r="R200" s="161">
        <v>10</v>
      </c>
      <c r="S200" s="35" t="s">
        <v>268</v>
      </c>
      <c r="T200" s="20">
        <v>44012</v>
      </c>
      <c r="U200" s="190">
        <v>44042</v>
      </c>
      <c r="V200" s="34"/>
      <c r="W200" s="21">
        <v>15082289220</v>
      </c>
      <c r="X200" s="21"/>
      <c r="Y200" s="140"/>
      <c r="Z200" s="140"/>
      <c r="AA200" s="26"/>
      <c r="AB200" s="26"/>
      <c r="AC200" s="26"/>
      <c r="AD200" s="26">
        <f>SUM(AB200:AC200)</f>
        <v>0</v>
      </c>
      <c r="AE200" s="65"/>
      <c r="AF200" s="65"/>
      <c r="AG200" s="65"/>
      <c r="AH200" s="65"/>
      <c r="AI200" s="36">
        <v>10</v>
      </c>
      <c r="AJ200" s="36"/>
      <c r="AK200" s="36"/>
      <c r="AL200" s="7">
        <f t="shared" si="35"/>
        <v>10</v>
      </c>
      <c r="AM200" s="148"/>
      <c r="AN200" s="36"/>
      <c r="AO200" s="26">
        <f>SUBTOTAL(9,AI200:AN200)</f>
        <v>20</v>
      </c>
      <c r="AP200" s="26">
        <f>AD200+AO200</f>
        <v>20</v>
      </c>
      <c r="AQ200" s="71">
        <f t="shared" si="34"/>
        <v>-10</v>
      </c>
      <c r="AR200" s="13" t="s">
        <v>74</v>
      </c>
      <c r="AT200" s="12">
        <v>2020</v>
      </c>
    </row>
    <row r="201" ht="32.25" customHeight="1" spans="1:46">
      <c r="A201" s="21"/>
      <c r="B201" s="21"/>
      <c r="C201" s="21"/>
      <c r="D201" s="21"/>
      <c r="E201" s="162" t="s">
        <v>383</v>
      </c>
      <c r="F201" s="21"/>
      <c r="G201" s="21"/>
      <c r="H201" s="161"/>
      <c r="I201" s="26"/>
      <c r="J201" s="34" t="s">
        <v>107</v>
      </c>
      <c r="K201" s="161">
        <v>120</v>
      </c>
      <c r="L201" s="51" t="s">
        <v>579</v>
      </c>
      <c r="M201" s="65">
        <v>1</v>
      </c>
      <c r="N201" s="161" t="s">
        <v>167</v>
      </c>
      <c r="O201" s="167" t="s">
        <v>25</v>
      </c>
      <c r="P201" s="65" t="s">
        <v>167</v>
      </c>
      <c r="Q201" s="192" t="s">
        <v>580</v>
      </c>
      <c r="R201" s="161">
        <v>5</v>
      </c>
      <c r="S201" s="35" t="s">
        <v>268</v>
      </c>
      <c r="T201" s="20">
        <v>44012</v>
      </c>
      <c r="U201" s="190">
        <v>44042</v>
      </c>
      <c r="V201" s="34"/>
      <c r="W201" s="21">
        <v>15082289220</v>
      </c>
      <c r="X201" s="21"/>
      <c r="Y201" s="140"/>
      <c r="Z201" s="140"/>
      <c r="AA201" s="26"/>
      <c r="AB201" s="26"/>
      <c r="AC201" s="26"/>
      <c r="AD201" s="26">
        <f>SUM(AB201:AC201)</f>
        <v>0</v>
      </c>
      <c r="AE201" s="65"/>
      <c r="AF201" s="65"/>
      <c r="AG201" s="65"/>
      <c r="AH201" s="65"/>
      <c r="AI201" s="36">
        <v>5</v>
      </c>
      <c r="AJ201" s="36"/>
      <c r="AK201" s="36"/>
      <c r="AL201" s="7">
        <f t="shared" si="35"/>
        <v>5</v>
      </c>
      <c r="AM201" s="148"/>
      <c r="AN201" s="36"/>
      <c r="AO201" s="26">
        <f>SUBTOTAL(9,AI201:AN201)</f>
        <v>10</v>
      </c>
      <c r="AP201" s="26">
        <f>AD201+AO201</f>
        <v>10</v>
      </c>
      <c r="AQ201" s="71">
        <f t="shared" si="34"/>
        <v>-5</v>
      </c>
      <c r="AR201" s="212" t="s">
        <v>74</v>
      </c>
      <c r="AT201" s="12">
        <v>2020</v>
      </c>
    </row>
    <row r="202" ht="32.25" customHeight="1" spans="1:46">
      <c r="A202" s="21"/>
      <c r="B202" s="21"/>
      <c r="C202" s="21"/>
      <c r="D202" s="21"/>
      <c r="E202" s="162" t="s">
        <v>383</v>
      </c>
      <c r="F202" s="21"/>
      <c r="G202" s="21"/>
      <c r="H202" s="161"/>
      <c r="I202" s="26"/>
      <c r="J202" s="34" t="s">
        <v>107</v>
      </c>
      <c r="K202" s="161">
        <v>121</v>
      </c>
      <c r="L202" s="51" t="s">
        <v>581</v>
      </c>
      <c r="M202" s="65">
        <v>1</v>
      </c>
      <c r="N202" s="161" t="s">
        <v>144</v>
      </c>
      <c r="O202" s="167" t="s">
        <v>25</v>
      </c>
      <c r="P202" s="65" t="s">
        <v>144</v>
      </c>
      <c r="Q202" s="192" t="s">
        <v>582</v>
      </c>
      <c r="R202" s="161">
        <v>48</v>
      </c>
      <c r="S202" s="35" t="s">
        <v>583</v>
      </c>
      <c r="T202" s="20">
        <v>44104</v>
      </c>
      <c r="U202" s="190">
        <v>44042</v>
      </c>
      <c r="V202" s="34"/>
      <c r="W202" s="21">
        <v>13778648882</v>
      </c>
      <c r="X202" s="21"/>
      <c r="Y202" s="140"/>
      <c r="Z202" s="140"/>
      <c r="AA202" s="26"/>
      <c r="AB202" s="26"/>
      <c r="AC202" s="26"/>
      <c r="AD202" s="26"/>
      <c r="AE202" s="65"/>
      <c r="AF202" s="65"/>
      <c r="AG202" s="65"/>
      <c r="AH202" s="65"/>
      <c r="AI202" s="36"/>
      <c r="AJ202" s="36"/>
      <c r="AK202" s="36"/>
      <c r="AL202" s="7">
        <f t="shared" si="35"/>
        <v>0</v>
      </c>
      <c r="AM202" s="148"/>
      <c r="AN202" s="36"/>
      <c r="AO202" s="26"/>
      <c r="AP202" s="26"/>
      <c r="AQ202" s="71">
        <f t="shared" si="34"/>
        <v>48</v>
      </c>
      <c r="AR202" s="212"/>
      <c r="AT202" s="12">
        <v>2020</v>
      </c>
    </row>
    <row r="203" ht="32.25" customHeight="1" spans="1:46">
      <c r="A203" s="21"/>
      <c r="B203" s="21"/>
      <c r="C203" s="21"/>
      <c r="D203" s="21"/>
      <c r="E203" s="162" t="s">
        <v>383</v>
      </c>
      <c r="F203" s="21"/>
      <c r="G203" s="21"/>
      <c r="H203" s="161"/>
      <c r="I203" s="26"/>
      <c r="J203" s="34" t="s">
        <v>107</v>
      </c>
      <c r="K203" s="161">
        <v>122</v>
      </c>
      <c r="L203" s="51" t="s">
        <v>584</v>
      </c>
      <c r="M203" s="65">
        <v>1</v>
      </c>
      <c r="N203" s="161" t="s">
        <v>144</v>
      </c>
      <c r="O203" s="167" t="s">
        <v>25</v>
      </c>
      <c r="P203" s="65" t="s">
        <v>144</v>
      </c>
      <c r="Q203" s="192" t="s">
        <v>585</v>
      </c>
      <c r="R203" s="161">
        <v>5</v>
      </c>
      <c r="S203" s="35" t="s">
        <v>268</v>
      </c>
      <c r="T203" s="20">
        <v>44073</v>
      </c>
      <c r="U203" s="190">
        <v>44042</v>
      </c>
      <c r="V203" s="34"/>
      <c r="W203" s="21">
        <v>13795648882</v>
      </c>
      <c r="X203" s="21"/>
      <c r="Y203" s="140"/>
      <c r="Z203" s="140"/>
      <c r="AA203" s="26"/>
      <c r="AB203" s="26"/>
      <c r="AC203" s="26"/>
      <c r="AD203" s="26"/>
      <c r="AE203" s="65"/>
      <c r="AF203" s="65"/>
      <c r="AG203" s="65"/>
      <c r="AH203" s="65"/>
      <c r="AI203" s="36"/>
      <c r="AJ203" s="36"/>
      <c r="AK203" s="36"/>
      <c r="AL203" s="7">
        <f t="shared" si="35"/>
        <v>0</v>
      </c>
      <c r="AM203" s="148">
        <v>4.12303</v>
      </c>
      <c r="AN203" s="36">
        <f>AM203</f>
        <v>4.12303</v>
      </c>
      <c r="AO203" s="26">
        <f>AN203</f>
        <v>4.12303</v>
      </c>
      <c r="AP203" s="26">
        <f>AO203</f>
        <v>4.12303</v>
      </c>
      <c r="AQ203" s="71">
        <f t="shared" si="34"/>
        <v>0.87697</v>
      </c>
      <c r="AR203" s="212" t="s">
        <v>100</v>
      </c>
      <c r="AT203" s="12">
        <v>2020</v>
      </c>
    </row>
    <row r="204" ht="32.25" customHeight="1" spans="1:46">
      <c r="A204" s="21"/>
      <c r="B204" s="21"/>
      <c r="C204" s="21"/>
      <c r="D204" s="21"/>
      <c r="E204" s="162" t="s">
        <v>383</v>
      </c>
      <c r="F204" s="21"/>
      <c r="G204" s="21"/>
      <c r="H204" s="161"/>
      <c r="I204" s="26"/>
      <c r="J204" s="34" t="s">
        <v>107</v>
      </c>
      <c r="K204" s="161">
        <v>123</v>
      </c>
      <c r="L204" s="51" t="s">
        <v>586</v>
      </c>
      <c r="M204" s="65">
        <v>1</v>
      </c>
      <c r="N204" s="161" t="s">
        <v>114</v>
      </c>
      <c r="O204" s="167" t="s">
        <v>25</v>
      </c>
      <c r="P204" s="65" t="s">
        <v>114</v>
      </c>
      <c r="Q204" s="192" t="s">
        <v>587</v>
      </c>
      <c r="R204" s="161">
        <v>5</v>
      </c>
      <c r="S204" s="35" t="s">
        <v>268</v>
      </c>
      <c r="T204" s="20">
        <v>44073</v>
      </c>
      <c r="U204" s="190">
        <v>44042</v>
      </c>
      <c r="V204" s="34"/>
      <c r="W204" s="21" t="s">
        <v>331</v>
      </c>
      <c r="X204" s="21"/>
      <c r="Y204" s="140"/>
      <c r="Z204" s="140"/>
      <c r="AA204" s="26"/>
      <c r="AB204" s="26"/>
      <c r="AC204" s="26"/>
      <c r="AD204" s="26"/>
      <c r="AE204" s="65"/>
      <c r="AF204" s="65"/>
      <c r="AG204" s="65"/>
      <c r="AH204" s="65"/>
      <c r="AI204" s="36"/>
      <c r="AJ204" s="36"/>
      <c r="AK204" s="36"/>
      <c r="AL204" s="7">
        <f t="shared" si="35"/>
        <v>0</v>
      </c>
      <c r="AM204" s="148">
        <v>4.9</v>
      </c>
      <c r="AN204" s="36"/>
      <c r="AO204" s="26">
        <f>AM204</f>
        <v>4.9</v>
      </c>
      <c r="AP204" s="26">
        <f>AO204</f>
        <v>4.9</v>
      </c>
      <c r="AQ204" s="71">
        <f t="shared" si="34"/>
        <v>0.0999999999999996</v>
      </c>
      <c r="AR204" s="212" t="s">
        <v>91</v>
      </c>
      <c r="AT204" s="12">
        <v>2020</v>
      </c>
    </row>
    <row r="205" ht="32.25" customHeight="1" spans="1:46">
      <c r="A205" s="21"/>
      <c r="B205" s="21"/>
      <c r="C205" s="21"/>
      <c r="D205" s="21"/>
      <c r="E205" s="162" t="s">
        <v>383</v>
      </c>
      <c r="F205" s="21"/>
      <c r="G205" s="21"/>
      <c r="H205" s="161"/>
      <c r="I205" s="26"/>
      <c r="J205" s="34" t="s">
        <v>107</v>
      </c>
      <c r="K205" s="161">
        <v>124</v>
      </c>
      <c r="L205" s="51" t="s">
        <v>588</v>
      </c>
      <c r="M205" s="65">
        <v>1</v>
      </c>
      <c r="N205" s="161" t="s">
        <v>114</v>
      </c>
      <c r="O205" s="167" t="s">
        <v>25</v>
      </c>
      <c r="P205" s="65" t="s">
        <v>114</v>
      </c>
      <c r="Q205" s="192" t="s">
        <v>589</v>
      </c>
      <c r="R205" s="161">
        <v>25</v>
      </c>
      <c r="S205" s="35" t="s">
        <v>268</v>
      </c>
      <c r="T205" s="20">
        <v>44073</v>
      </c>
      <c r="U205" s="190">
        <v>44042</v>
      </c>
      <c r="V205" s="34"/>
      <c r="W205" s="21" t="s">
        <v>331</v>
      </c>
      <c r="X205" s="21"/>
      <c r="Y205" s="140"/>
      <c r="Z205" s="140"/>
      <c r="AA205" s="26"/>
      <c r="AB205" s="26"/>
      <c r="AC205" s="26"/>
      <c r="AD205" s="26"/>
      <c r="AE205" s="65"/>
      <c r="AF205" s="65"/>
      <c r="AG205" s="65"/>
      <c r="AH205" s="65"/>
      <c r="AI205" s="36"/>
      <c r="AJ205" s="36"/>
      <c r="AK205" s="36"/>
      <c r="AL205" s="7">
        <f t="shared" si="35"/>
        <v>0</v>
      </c>
      <c r="AM205" s="148"/>
      <c r="AN205" s="36"/>
      <c r="AO205" s="26"/>
      <c r="AP205" s="26"/>
      <c r="AQ205" s="71">
        <f t="shared" ref="AQ205:AQ211" si="36">R205-AP205</f>
        <v>25</v>
      </c>
      <c r="AR205" s="212"/>
      <c r="AT205" s="12">
        <v>2020</v>
      </c>
    </row>
    <row r="206" ht="32.25" customHeight="1" spans="1:46">
      <c r="A206" s="21"/>
      <c r="B206" s="21"/>
      <c r="C206" s="21"/>
      <c r="D206" s="21"/>
      <c r="E206" s="162" t="s">
        <v>383</v>
      </c>
      <c r="F206" s="21"/>
      <c r="G206" s="21"/>
      <c r="H206" s="161"/>
      <c r="I206" s="26"/>
      <c r="J206" s="34" t="s">
        <v>107</v>
      </c>
      <c r="K206" s="161">
        <v>125</v>
      </c>
      <c r="L206" s="51" t="s">
        <v>590</v>
      </c>
      <c r="M206" s="65">
        <v>1</v>
      </c>
      <c r="N206" s="161" t="s">
        <v>114</v>
      </c>
      <c r="O206" s="167" t="s">
        <v>25</v>
      </c>
      <c r="P206" s="65" t="s">
        <v>114</v>
      </c>
      <c r="Q206" s="192" t="s">
        <v>591</v>
      </c>
      <c r="R206" s="161">
        <v>100</v>
      </c>
      <c r="S206" s="35" t="s">
        <v>123</v>
      </c>
      <c r="T206" s="20">
        <v>44104</v>
      </c>
      <c r="U206" s="190">
        <v>44042</v>
      </c>
      <c r="V206" s="34"/>
      <c r="W206" s="21" t="s">
        <v>331</v>
      </c>
      <c r="X206" s="21"/>
      <c r="Y206" s="140"/>
      <c r="Z206" s="140"/>
      <c r="AA206" s="26"/>
      <c r="AB206" s="26"/>
      <c r="AC206" s="26"/>
      <c r="AD206" s="26"/>
      <c r="AE206" s="65"/>
      <c r="AF206" s="65"/>
      <c r="AG206" s="65"/>
      <c r="AH206" s="65"/>
      <c r="AI206" s="36"/>
      <c r="AJ206" s="36"/>
      <c r="AK206" s="36"/>
      <c r="AL206" s="7">
        <f t="shared" si="35"/>
        <v>0</v>
      </c>
      <c r="AM206" s="148"/>
      <c r="AN206" s="36"/>
      <c r="AO206" s="26"/>
      <c r="AP206" s="26"/>
      <c r="AQ206" s="71">
        <f t="shared" si="36"/>
        <v>100</v>
      </c>
      <c r="AR206" s="212" t="s">
        <v>74</v>
      </c>
      <c r="AS206" s="13" t="s">
        <v>592</v>
      </c>
      <c r="AT206" s="12">
        <v>2020</v>
      </c>
    </row>
    <row r="207" ht="32.25" customHeight="1" spans="1:46">
      <c r="A207" s="21"/>
      <c r="B207" s="21"/>
      <c r="C207" s="21"/>
      <c r="D207" s="21"/>
      <c r="E207" s="162" t="s">
        <v>383</v>
      </c>
      <c r="F207" s="21"/>
      <c r="G207" s="21"/>
      <c r="H207" s="161"/>
      <c r="I207" s="26"/>
      <c r="J207" s="34" t="s">
        <v>107</v>
      </c>
      <c r="K207" s="161">
        <v>126</v>
      </c>
      <c r="L207" s="51" t="s">
        <v>593</v>
      </c>
      <c r="M207" s="65">
        <v>1</v>
      </c>
      <c r="N207" s="161" t="s">
        <v>114</v>
      </c>
      <c r="O207" s="167" t="s">
        <v>25</v>
      </c>
      <c r="P207" s="65" t="s">
        <v>114</v>
      </c>
      <c r="Q207" s="192" t="s">
        <v>594</v>
      </c>
      <c r="R207" s="161">
        <v>30</v>
      </c>
      <c r="S207" s="35" t="s">
        <v>268</v>
      </c>
      <c r="T207" s="20">
        <v>44073</v>
      </c>
      <c r="U207" s="190">
        <v>44042</v>
      </c>
      <c r="V207" s="34"/>
      <c r="W207" s="21"/>
      <c r="X207" s="21"/>
      <c r="Y207" s="140"/>
      <c r="Z207" s="140"/>
      <c r="AA207" s="26"/>
      <c r="AB207" s="26"/>
      <c r="AC207" s="26"/>
      <c r="AD207" s="26"/>
      <c r="AE207" s="65"/>
      <c r="AF207" s="65"/>
      <c r="AG207" s="65"/>
      <c r="AH207" s="65"/>
      <c r="AI207" s="36"/>
      <c r="AJ207" s="36"/>
      <c r="AK207" s="36"/>
      <c r="AL207" s="7">
        <f t="shared" si="35"/>
        <v>0</v>
      </c>
      <c r="AM207" s="148">
        <v>29.68</v>
      </c>
      <c r="AN207" s="36"/>
      <c r="AO207" s="26">
        <f>AM207</f>
        <v>29.68</v>
      </c>
      <c r="AP207" s="26">
        <f>AO207</f>
        <v>29.68</v>
      </c>
      <c r="AQ207" s="71">
        <f t="shared" si="36"/>
        <v>0.32</v>
      </c>
      <c r="AR207" s="212" t="s">
        <v>91</v>
      </c>
      <c r="AT207" s="12">
        <v>2020</v>
      </c>
    </row>
    <row r="208" ht="32.25" customHeight="1" spans="1:46">
      <c r="A208" s="21"/>
      <c r="B208" s="21"/>
      <c r="C208" s="21"/>
      <c r="D208" s="21"/>
      <c r="E208" s="162" t="s">
        <v>383</v>
      </c>
      <c r="F208" s="21"/>
      <c r="G208" s="21"/>
      <c r="H208" s="161"/>
      <c r="I208" s="26"/>
      <c r="J208" s="34" t="s">
        <v>107</v>
      </c>
      <c r="K208" s="161">
        <v>127</v>
      </c>
      <c r="L208" s="51" t="s">
        <v>595</v>
      </c>
      <c r="M208" s="65">
        <v>1</v>
      </c>
      <c r="N208" s="161" t="s">
        <v>114</v>
      </c>
      <c r="O208" s="167" t="s">
        <v>25</v>
      </c>
      <c r="P208" s="65" t="s">
        <v>114</v>
      </c>
      <c r="Q208" s="192" t="s">
        <v>596</v>
      </c>
      <c r="R208" s="161">
        <v>50</v>
      </c>
      <c r="S208" s="35" t="s">
        <v>597</v>
      </c>
      <c r="T208" s="20">
        <v>44073</v>
      </c>
      <c r="U208" s="190">
        <v>44042</v>
      </c>
      <c r="V208" s="34"/>
      <c r="W208" s="21" t="s">
        <v>331</v>
      </c>
      <c r="X208" s="21"/>
      <c r="Y208" s="140"/>
      <c r="Z208" s="140"/>
      <c r="AA208" s="26"/>
      <c r="AB208" s="26"/>
      <c r="AC208" s="26"/>
      <c r="AD208" s="26"/>
      <c r="AE208" s="65"/>
      <c r="AF208" s="65"/>
      <c r="AG208" s="65"/>
      <c r="AH208" s="65"/>
      <c r="AI208" s="36"/>
      <c r="AJ208" s="36"/>
      <c r="AK208" s="36"/>
      <c r="AL208" s="7">
        <f t="shared" si="35"/>
        <v>0</v>
      </c>
      <c r="AM208" s="148">
        <v>50</v>
      </c>
      <c r="AN208" s="36"/>
      <c r="AO208" s="26">
        <f>AM208</f>
        <v>50</v>
      </c>
      <c r="AP208" s="26">
        <f>AO208</f>
        <v>50</v>
      </c>
      <c r="AQ208" s="71">
        <f t="shared" si="36"/>
        <v>0</v>
      </c>
      <c r="AR208" s="212" t="s">
        <v>74</v>
      </c>
      <c r="AT208" s="12">
        <v>2020</v>
      </c>
    </row>
    <row r="209" ht="32.25" customHeight="1" spans="1:46">
      <c r="A209" s="21"/>
      <c r="B209" s="21"/>
      <c r="C209" s="21"/>
      <c r="D209" s="21"/>
      <c r="E209" s="162" t="s">
        <v>383</v>
      </c>
      <c r="F209" s="21"/>
      <c r="G209" s="21"/>
      <c r="H209" s="161"/>
      <c r="I209" s="26"/>
      <c r="J209" s="34" t="s">
        <v>107</v>
      </c>
      <c r="K209" s="161">
        <v>128</v>
      </c>
      <c r="L209" s="51" t="s">
        <v>598</v>
      </c>
      <c r="M209" s="65">
        <v>1</v>
      </c>
      <c r="N209" s="161" t="s">
        <v>182</v>
      </c>
      <c r="O209" s="167" t="s">
        <v>25</v>
      </c>
      <c r="P209" s="161" t="s">
        <v>182</v>
      </c>
      <c r="Q209" s="192" t="s">
        <v>599</v>
      </c>
      <c r="R209" s="161">
        <v>49.708</v>
      </c>
      <c r="S209" s="35" t="s">
        <v>268</v>
      </c>
      <c r="T209" s="20">
        <v>44042</v>
      </c>
      <c r="U209" s="190">
        <v>43986</v>
      </c>
      <c r="V209" s="34"/>
      <c r="W209" s="21"/>
      <c r="X209" s="21"/>
      <c r="Y209" s="140"/>
      <c r="Z209" s="140"/>
      <c r="AA209" s="26"/>
      <c r="AB209" s="26"/>
      <c r="AC209" s="26"/>
      <c r="AD209" s="26"/>
      <c r="AE209" s="65"/>
      <c r="AF209" s="65"/>
      <c r="AG209" s="65"/>
      <c r="AH209" s="65"/>
      <c r="AI209" s="36">
        <v>49.708</v>
      </c>
      <c r="AJ209" s="36"/>
      <c r="AK209" s="36"/>
      <c r="AL209" s="7">
        <f t="shared" si="35"/>
        <v>49.708</v>
      </c>
      <c r="AM209" s="148"/>
      <c r="AN209" s="36">
        <f>SUBTOTAL(9,AI209:AK209)</f>
        <v>49.708</v>
      </c>
      <c r="AO209" s="26">
        <f>AN209</f>
        <v>49.708</v>
      </c>
      <c r="AP209" s="26">
        <f>AO209</f>
        <v>49.708</v>
      </c>
      <c r="AQ209" s="227">
        <f t="shared" si="36"/>
        <v>0</v>
      </c>
      <c r="AR209" s="212" t="s">
        <v>223</v>
      </c>
      <c r="AT209" s="12">
        <v>2020</v>
      </c>
    </row>
    <row r="210" ht="32.25" customHeight="1" spans="1:46">
      <c r="A210" s="21"/>
      <c r="B210" s="21"/>
      <c r="C210" s="21"/>
      <c r="D210" s="21"/>
      <c r="E210" s="162" t="s">
        <v>383</v>
      </c>
      <c r="F210" s="21"/>
      <c r="G210" s="21"/>
      <c r="H210" s="161"/>
      <c r="I210" s="26"/>
      <c r="J210" s="34" t="s">
        <v>107</v>
      </c>
      <c r="K210" s="161">
        <v>129</v>
      </c>
      <c r="L210" s="51" t="s">
        <v>600</v>
      </c>
      <c r="M210" s="65">
        <v>1</v>
      </c>
      <c r="N210" s="161" t="s">
        <v>313</v>
      </c>
      <c r="O210" s="167" t="s">
        <v>25</v>
      </c>
      <c r="P210" s="65" t="s">
        <v>313</v>
      </c>
      <c r="Q210" s="192" t="s">
        <v>601</v>
      </c>
      <c r="R210" s="161">
        <v>19.6</v>
      </c>
      <c r="S210" s="35" t="s">
        <v>268</v>
      </c>
      <c r="T210" s="20">
        <v>44104</v>
      </c>
      <c r="U210" s="190" t="s">
        <v>602</v>
      </c>
      <c r="V210" s="34"/>
      <c r="W210" s="21"/>
      <c r="X210" s="21"/>
      <c r="Y210" s="140"/>
      <c r="Z210" s="140"/>
      <c r="AA210" s="26"/>
      <c r="AB210" s="26"/>
      <c r="AC210" s="26"/>
      <c r="AD210" s="26"/>
      <c r="AE210" s="65"/>
      <c r="AF210" s="65"/>
      <c r="AG210" s="65"/>
      <c r="AH210" s="65"/>
      <c r="AI210" s="36"/>
      <c r="AJ210" s="36"/>
      <c r="AK210" s="36"/>
      <c r="AL210" s="7">
        <f t="shared" si="35"/>
        <v>0</v>
      </c>
      <c r="AM210" s="148">
        <v>19.6</v>
      </c>
      <c r="AN210" s="36"/>
      <c r="AO210" s="26">
        <f>AM210</f>
        <v>19.6</v>
      </c>
      <c r="AP210" s="26">
        <f>AO210</f>
        <v>19.6</v>
      </c>
      <c r="AQ210" s="71">
        <f t="shared" si="36"/>
        <v>0</v>
      </c>
      <c r="AR210" s="212" t="s">
        <v>74</v>
      </c>
      <c r="AT210" s="12">
        <v>2020</v>
      </c>
    </row>
    <row r="211" ht="32.25" customHeight="1" spans="1:46">
      <c r="A211" s="21"/>
      <c r="B211" s="21"/>
      <c r="C211" s="21"/>
      <c r="D211" s="21"/>
      <c r="E211" s="162" t="s">
        <v>383</v>
      </c>
      <c r="F211" s="21"/>
      <c r="G211" s="21"/>
      <c r="H211" s="161"/>
      <c r="I211" s="26"/>
      <c r="J211" s="34" t="s">
        <v>107</v>
      </c>
      <c r="K211" s="161">
        <v>130</v>
      </c>
      <c r="L211" s="51" t="s">
        <v>603</v>
      </c>
      <c r="M211" s="65">
        <v>1</v>
      </c>
      <c r="N211" s="15" t="s">
        <v>364</v>
      </c>
      <c r="O211" s="167" t="s">
        <v>25</v>
      </c>
      <c r="P211" s="65" t="s">
        <v>364</v>
      </c>
      <c r="Q211" s="192" t="s">
        <v>604</v>
      </c>
      <c r="R211" s="161">
        <v>5</v>
      </c>
      <c r="S211" s="35" t="s">
        <v>268</v>
      </c>
      <c r="T211" s="20">
        <v>44104</v>
      </c>
      <c r="U211" s="190">
        <v>44078</v>
      </c>
      <c r="V211" s="34"/>
      <c r="W211" s="21"/>
      <c r="X211" s="21"/>
      <c r="Y211" s="140"/>
      <c r="Z211" s="140"/>
      <c r="AA211" s="26"/>
      <c r="AB211" s="26"/>
      <c r="AC211" s="26"/>
      <c r="AD211" s="26"/>
      <c r="AE211" s="65"/>
      <c r="AF211" s="65"/>
      <c r="AG211" s="65"/>
      <c r="AH211" s="65"/>
      <c r="AI211" s="36"/>
      <c r="AJ211" s="36"/>
      <c r="AK211" s="36"/>
      <c r="AL211" s="7">
        <f t="shared" si="35"/>
        <v>0</v>
      </c>
      <c r="AM211" s="148"/>
      <c r="AN211" s="36"/>
      <c r="AO211" s="26"/>
      <c r="AP211" s="26"/>
      <c r="AQ211" s="71">
        <f t="shared" si="36"/>
        <v>5</v>
      </c>
      <c r="AR211" s="212"/>
      <c r="AT211" s="12">
        <v>2020</v>
      </c>
    </row>
    <row r="212" ht="54" customHeight="1" spans="1:46">
      <c r="A212" s="21"/>
      <c r="B212" s="21"/>
      <c r="C212" s="21"/>
      <c r="D212" s="21"/>
      <c r="E212" s="162" t="s">
        <v>383</v>
      </c>
      <c r="F212" s="21"/>
      <c r="G212" s="21"/>
      <c r="H212" s="161"/>
      <c r="I212" s="26"/>
      <c r="J212" s="34" t="s">
        <v>107</v>
      </c>
      <c r="K212" s="161">
        <v>131</v>
      </c>
      <c r="L212" s="51" t="s">
        <v>605</v>
      </c>
      <c r="M212" s="65">
        <v>1</v>
      </c>
      <c r="N212" s="161" t="s">
        <v>606</v>
      </c>
      <c r="O212" s="167" t="s">
        <v>25</v>
      </c>
      <c r="P212" s="65" t="s">
        <v>189</v>
      </c>
      <c r="Q212" s="192" t="s">
        <v>607</v>
      </c>
      <c r="R212" s="161">
        <v>8</v>
      </c>
      <c r="S212" s="35" t="s">
        <v>268</v>
      </c>
      <c r="T212" s="20">
        <v>44175</v>
      </c>
      <c r="U212" s="190">
        <v>44078</v>
      </c>
      <c r="V212" s="34"/>
      <c r="W212" s="21"/>
      <c r="X212" s="21"/>
      <c r="Y212" s="140"/>
      <c r="Z212" s="140"/>
      <c r="AA212" s="26"/>
      <c r="AB212" s="26"/>
      <c r="AC212" s="26"/>
      <c r="AD212" s="26"/>
      <c r="AE212" s="65"/>
      <c r="AF212" s="65"/>
      <c r="AG212" s="65"/>
      <c r="AH212" s="65"/>
      <c r="AI212" s="36"/>
      <c r="AJ212" s="36"/>
      <c r="AK212" s="36"/>
      <c r="AL212" s="7">
        <f t="shared" si="35"/>
        <v>0</v>
      </c>
      <c r="AM212" s="148">
        <v>8</v>
      </c>
      <c r="AN212" s="36"/>
      <c r="AO212" s="26"/>
      <c r="AP212" s="26"/>
      <c r="AQ212" s="71">
        <f t="shared" ref="AQ212:AQ231" si="37">R212-AP212</f>
        <v>8</v>
      </c>
      <c r="AR212" s="21" t="s">
        <v>74</v>
      </c>
      <c r="AT212" s="12">
        <v>2020</v>
      </c>
    </row>
    <row r="213" ht="32.25" customHeight="1" spans="1:46">
      <c r="A213" s="21"/>
      <c r="B213" s="21"/>
      <c r="C213" s="21"/>
      <c r="D213" s="21"/>
      <c r="E213" s="162" t="s">
        <v>383</v>
      </c>
      <c r="F213" s="21"/>
      <c r="G213" s="21"/>
      <c r="H213" s="161"/>
      <c r="I213" s="26"/>
      <c r="J213" s="34" t="s">
        <v>107</v>
      </c>
      <c r="K213" s="201">
        <v>132</v>
      </c>
      <c r="L213" s="109" t="s">
        <v>608</v>
      </c>
      <c r="M213" s="65">
        <v>1</v>
      </c>
      <c r="N213" s="161" t="s">
        <v>609</v>
      </c>
      <c r="O213" s="167" t="s">
        <v>25</v>
      </c>
      <c r="P213" s="65" t="s">
        <v>97</v>
      </c>
      <c r="Q213" s="192" t="s">
        <v>610</v>
      </c>
      <c r="R213" s="161">
        <v>700</v>
      </c>
      <c r="S213" s="35" t="s">
        <v>611</v>
      </c>
      <c r="T213" s="217">
        <v>44104</v>
      </c>
      <c r="U213" s="218">
        <v>44078</v>
      </c>
      <c r="V213" s="115"/>
      <c r="W213" s="40">
        <v>13981575086</v>
      </c>
      <c r="X213" s="21"/>
      <c r="Y213" s="140"/>
      <c r="Z213" s="140"/>
      <c r="AA213" s="26"/>
      <c r="AB213" s="26"/>
      <c r="AC213" s="26"/>
      <c r="AD213" s="26"/>
      <c r="AE213" s="65"/>
      <c r="AF213" s="65"/>
      <c r="AG213" s="65"/>
      <c r="AH213" s="65"/>
      <c r="AI213" s="36"/>
      <c r="AJ213" s="36"/>
      <c r="AK213" s="36"/>
      <c r="AL213" s="7">
        <f t="shared" si="35"/>
        <v>0</v>
      </c>
      <c r="AM213" s="148"/>
      <c r="AN213" s="36"/>
      <c r="AO213" s="26"/>
      <c r="AP213" s="26"/>
      <c r="AQ213" s="71">
        <f t="shared" si="37"/>
        <v>700</v>
      </c>
      <c r="AR213" s="212"/>
      <c r="AT213" s="12">
        <v>2020</v>
      </c>
    </row>
    <row r="214" ht="32.25" customHeight="1" spans="1:46">
      <c r="A214" s="21"/>
      <c r="B214" s="21"/>
      <c r="C214" s="21"/>
      <c r="D214" s="21"/>
      <c r="E214" s="162" t="s">
        <v>383</v>
      </c>
      <c r="F214" s="21"/>
      <c r="G214" s="21"/>
      <c r="H214" s="161"/>
      <c r="I214" s="26"/>
      <c r="J214" s="34" t="s">
        <v>107</v>
      </c>
      <c r="K214" s="214"/>
      <c r="L214" s="111"/>
      <c r="M214" s="65">
        <v>1</v>
      </c>
      <c r="N214" s="161" t="s">
        <v>609</v>
      </c>
      <c r="O214" s="167" t="s">
        <v>25</v>
      </c>
      <c r="P214" s="65" t="s">
        <v>97</v>
      </c>
      <c r="Q214" s="192" t="s">
        <v>612</v>
      </c>
      <c r="R214" s="161">
        <v>150</v>
      </c>
      <c r="S214" s="35" t="s">
        <v>611</v>
      </c>
      <c r="T214" s="219"/>
      <c r="U214" s="220"/>
      <c r="V214" s="117"/>
      <c r="W214" s="118"/>
      <c r="X214" s="21"/>
      <c r="Y214" s="140"/>
      <c r="Z214" s="140"/>
      <c r="AA214" s="26"/>
      <c r="AB214" s="26"/>
      <c r="AC214" s="26"/>
      <c r="AD214" s="26"/>
      <c r="AE214" s="65"/>
      <c r="AF214" s="65"/>
      <c r="AG214" s="65"/>
      <c r="AH214" s="65"/>
      <c r="AI214" s="36"/>
      <c r="AJ214" s="36"/>
      <c r="AK214" s="36"/>
      <c r="AL214" s="7">
        <f t="shared" si="35"/>
        <v>0</v>
      </c>
      <c r="AM214" s="148"/>
      <c r="AN214" s="36"/>
      <c r="AO214" s="26"/>
      <c r="AP214" s="26"/>
      <c r="AQ214" s="71">
        <f t="shared" si="37"/>
        <v>150</v>
      </c>
      <c r="AR214" s="212"/>
      <c r="AT214" s="12">
        <v>2020</v>
      </c>
    </row>
    <row r="215" ht="32.25" customHeight="1" spans="1:46">
      <c r="A215" s="21"/>
      <c r="B215" s="21"/>
      <c r="C215" s="21"/>
      <c r="D215" s="21"/>
      <c r="E215" s="162" t="s">
        <v>383</v>
      </c>
      <c r="F215" s="21"/>
      <c r="G215" s="21"/>
      <c r="H215" s="161"/>
      <c r="I215" s="26"/>
      <c r="J215" s="34" t="s">
        <v>107</v>
      </c>
      <c r="K215" s="214"/>
      <c r="L215" s="111"/>
      <c r="M215" s="65">
        <v>1</v>
      </c>
      <c r="N215" s="161" t="s">
        <v>609</v>
      </c>
      <c r="O215" s="167" t="s">
        <v>25</v>
      </c>
      <c r="P215" s="65" t="s">
        <v>97</v>
      </c>
      <c r="Q215" s="192" t="s">
        <v>613</v>
      </c>
      <c r="R215" s="161">
        <v>110</v>
      </c>
      <c r="S215" s="35" t="s">
        <v>477</v>
      </c>
      <c r="T215" s="219"/>
      <c r="U215" s="220"/>
      <c r="V215" s="117"/>
      <c r="W215" s="118"/>
      <c r="X215" s="21"/>
      <c r="Y215" s="140"/>
      <c r="Z215" s="140"/>
      <c r="AA215" s="26"/>
      <c r="AB215" s="26"/>
      <c r="AC215" s="26"/>
      <c r="AD215" s="26"/>
      <c r="AE215" s="65"/>
      <c r="AF215" s="65"/>
      <c r="AG215" s="65"/>
      <c r="AH215" s="65"/>
      <c r="AI215" s="36"/>
      <c r="AJ215" s="36"/>
      <c r="AK215" s="36"/>
      <c r="AL215" s="7">
        <f t="shared" si="35"/>
        <v>0</v>
      </c>
      <c r="AM215" s="148"/>
      <c r="AN215" s="36"/>
      <c r="AO215" s="26"/>
      <c r="AP215" s="26"/>
      <c r="AQ215" s="71">
        <f t="shared" si="37"/>
        <v>110</v>
      </c>
      <c r="AR215" s="212"/>
      <c r="AT215" s="12">
        <v>2020</v>
      </c>
    </row>
    <row r="216" ht="32.25" customHeight="1" spans="1:46">
      <c r="A216" s="21"/>
      <c r="B216" s="21"/>
      <c r="C216" s="21"/>
      <c r="D216" s="21"/>
      <c r="E216" s="162" t="s">
        <v>383</v>
      </c>
      <c r="F216" s="21"/>
      <c r="G216" s="21"/>
      <c r="H216" s="161"/>
      <c r="I216" s="26"/>
      <c r="J216" s="34" t="s">
        <v>107</v>
      </c>
      <c r="K216" s="214"/>
      <c r="L216" s="111"/>
      <c r="M216" s="65">
        <v>1</v>
      </c>
      <c r="N216" s="161" t="s">
        <v>609</v>
      </c>
      <c r="O216" s="167" t="s">
        <v>25</v>
      </c>
      <c r="P216" s="65" t="s">
        <v>97</v>
      </c>
      <c r="Q216" s="192" t="s">
        <v>614</v>
      </c>
      <c r="R216" s="161">
        <v>30</v>
      </c>
      <c r="S216" s="35" t="s">
        <v>268</v>
      </c>
      <c r="T216" s="219"/>
      <c r="U216" s="220"/>
      <c r="V216" s="117"/>
      <c r="W216" s="118"/>
      <c r="X216" s="21"/>
      <c r="Y216" s="140"/>
      <c r="Z216" s="140"/>
      <c r="AA216" s="26"/>
      <c r="AB216" s="26"/>
      <c r="AC216" s="26"/>
      <c r="AD216" s="26"/>
      <c r="AE216" s="65"/>
      <c r="AF216" s="65"/>
      <c r="AG216" s="65"/>
      <c r="AH216" s="65"/>
      <c r="AI216" s="36"/>
      <c r="AJ216" s="36"/>
      <c r="AK216" s="36"/>
      <c r="AL216" s="7">
        <f t="shared" si="35"/>
        <v>0</v>
      </c>
      <c r="AM216" s="148"/>
      <c r="AN216" s="36"/>
      <c r="AO216" s="26"/>
      <c r="AP216" s="26"/>
      <c r="AQ216" s="71">
        <f t="shared" si="37"/>
        <v>30</v>
      </c>
      <c r="AR216" s="212"/>
      <c r="AT216" s="12">
        <v>2020</v>
      </c>
    </row>
    <row r="217" ht="32.25" customHeight="1" spans="1:46">
      <c r="A217" s="21"/>
      <c r="B217" s="21"/>
      <c r="C217" s="21"/>
      <c r="D217" s="21"/>
      <c r="E217" s="162" t="s">
        <v>383</v>
      </c>
      <c r="F217" s="21"/>
      <c r="G217" s="21"/>
      <c r="H217" s="161"/>
      <c r="I217" s="26"/>
      <c r="J217" s="34" t="s">
        <v>107</v>
      </c>
      <c r="K217" s="160"/>
      <c r="L217" s="113"/>
      <c r="M217" s="65">
        <v>1</v>
      </c>
      <c r="N217" s="161" t="s">
        <v>609</v>
      </c>
      <c r="O217" s="167" t="s">
        <v>25</v>
      </c>
      <c r="P217" s="65" t="s">
        <v>97</v>
      </c>
      <c r="Q217" s="192" t="s">
        <v>615</v>
      </c>
      <c r="R217" s="161">
        <v>10</v>
      </c>
      <c r="S217" s="35" t="s">
        <v>268</v>
      </c>
      <c r="T217" s="221"/>
      <c r="U217" s="222"/>
      <c r="V217" s="116"/>
      <c r="W217" s="42"/>
      <c r="X217" s="21"/>
      <c r="Y217" s="140"/>
      <c r="Z217" s="140"/>
      <c r="AA217" s="26"/>
      <c r="AB217" s="26"/>
      <c r="AC217" s="26"/>
      <c r="AD217" s="26"/>
      <c r="AE217" s="65"/>
      <c r="AF217" s="65"/>
      <c r="AG217" s="65"/>
      <c r="AH217" s="65"/>
      <c r="AI217" s="36"/>
      <c r="AJ217" s="36"/>
      <c r="AK217" s="36"/>
      <c r="AL217" s="7">
        <f t="shared" si="35"/>
        <v>0</v>
      </c>
      <c r="AM217" s="148"/>
      <c r="AN217" s="36"/>
      <c r="AO217" s="26"/>
      <c r="AP217" s="26"/>
      <c r="AQ217" s="71">
        <f t="shared" si="37"/>
        <v>10</v>
      </c>
      <c r="AR217" s="212"/>
      <c r="AT217" s="12">
        <v>2020</v>
      </c>
    </row>
    <row r="218" ht="32.25" customHeight="1" spans="1:46">
      <c r="A218" s="21"/>
      <c r="B218" s="21"/>
      <c r="C218" s="21"/>
      <c r="D218" s="21"/>
      <c r="E218" s="162" t="s">
        <v>383</v>
      </c>
      <c r="F218" s="21"/>
      <c r="G218" s="21"/>
      <c r="H218" s="161"/>
      <c r="I218" s="26"/>
      <c r="J218" s="34" t="s">
        <v>107</v>
      </c>
      <c r="K218" s="201">
        <v>133</v>
      </c>
      <c r="L218" s="109" t="s">
        <v>616</v>
      </c>
      <c r="M218" s="65">
        <v>1</v>
      </c>
      <c r="N218" s="161" t="s">
        <v>617</v>
      </c>
      <c r="O218" s="167" t="s">
        <v>25</v>
      </c>
      <c r="P218" s="65" t="s">
        <v>205</v>
      </c>
      <c r="Q218" s="192" t="s">
        <v>618</v>
      </c>
      <c r="R218" s="161">
        <v>45</v>
      </c>
      <c r="S218" s="35" t="s">
        <v>268</v>
      </c>
      <c r="T218" s="217">
        <v>44104</v>
      </c>
      <c r="U218" s="218">
        <v>44090</v>
      </c>
      <c r="V218" s="115"/>
      <c r="W218" s="40">
        <v>13568668334</v>
      </c>
      <c r="X218" s="21"/>
      <c r="Y218" s="140"/>
      <c r="Z218" s="140"/>
      <c r="AA218" s="26"/>
      <c r="AB218" s="26"/>
      <c r="AC218" s="26"/>
      <c r="AD218" s="26"/>
      <c r="AE218" s="65"/>
      <c r="AF218" s="65"/>
      <c r="AG218" s="65"/>
      <c r="AH218" s="65"/>
      <c r="AI218" s="36"/>
      <c r="AJ218" s="36"/>
      <c r="AK218" s="36"/>
      <c r="AL218" s="7">
        <f t="shared" si="35"/>
        <v>0</v>
      </c>
      <c r="AM218" s="148"/>
      <c r="AN218" s="36"/>
      <c r="AO218" s="26"/>
      <c r="AP218" s="26"/>
      <c r="AQ218" s="71">
        <f t="shared" si="37"/>
        <v>45</v>
      </c>
      <c r="AR218" s="212"/>
      <c r="AT218" s="12">
        <v>2020</v>
      </c>
    </row>
    <row r="219" ht="32.25" customHeight="1" spans="1:46">
      <c r="A219" s="21"/>
      <c r="B219" s="21"/>
      <c r="C219" s="21"/>
      <c r="D219" s="21"/>
      <c r="E219" s="162" t="s">
        <v>383</v>
      </c>
      <c r="F219" s="21"/>
      <c r="G219" s="21"/>
      <c r="H219" s="161"/>
      <c r="I219" s="26"/>
      <c r="J219" s="34" t="s">
        <v>107</v>
      </c>
      <c r="K219" s="160"/>
      <c r="L219" s="113"/>
      <c r="M219" s="65">
        <v>1</v>
      </c>
      <c r="N219" s="161" t="s">
        <v>617</v>
      </c>
      <c r="O219" s="167" t="s">
        <v>25</v>
      </c>
      <c r="P219" s="65" t="s">
        <v>205</v>
      </c>
      <c r="Q219" s="192" t="s">
        <v>619</v>
      </c>
      <c r="R219" s="161">
        <v>10</v>
      </c>
      <c r="S219" s="35" t="s">
        <v>268</v>
      </c>
      <c r="T219" s="221"/>
      <c r="U219" s="222"/>
      <c r="V219" s="116"/>
      <c r="W219" s="42"/>
      <c r="X219" s="21"/>
      <c r="Y219" s="140"/>
      <c r="Z219" s="140"/>
      <c r="AA219" s="26"/>
      <c r="AB219" s="26"/>
      <c r="AC219" s="26"/>
      <c r="AD219" s="26"/>
      <c r="AE219" s="65"/>
      <c r="AF219" s="65"/>
      <c r="AG219" s="65"/>
      <c r="AH219" s="65"/>
      <c r="AI219" s="36"/>
      <c r="AJ219" s="36"/>
      <c r="AK219" s="36"/>
      <c r="AL219" s="7">
        <f t="shared" si="35"/>
        <v>0</v>
      </c>
      <c r="AM219" s="148"/>
      <c r="AN219" s="36"/>
      <c r="AO219" s="26"/>
      <c r="AP219" s="26"/>
      <c r="AQ219" s="71">
        <f t="shared" si="37"/>
        <v>10</v>
      </c>
      <c r="AR219" s="212"/>
      <c r="AT219" s="12">
        <v>2020</v>
      </c>
    </row>
    <row r="220" ht="32.25" customHeight="1" spans="1:46">
      <c r="A220" s="21"/>
      <c r="B220" s="21"/>
      <c r="C220" s="21"/>
      <c r="D220" s="21"/>
      <c r="E220" s="162" t="s">
        <v>383</v>
      </c>
      <c r="F220" s="21"/>
      <c r="G220" s="21"/>
      <c r="H220" s="161"/>
      <c r="I220" s="26"/>
      <c r="J220" s="34" t="s">
        <v>107</v>
      </c>
      <c r="K220" s="201">
        <v>134</v>
      </c>
      <c r="L220" s="111" t="s">
        <v>620</v>
      </c>
      <c r="M220" s="65">
        <v>1</v>
      </c>
      <c r="N220" s="161" t="s">
        <v>204</v>
      </c>
      <c r="O220" s="167" t="s">
        <v>25</v>
      </c>
      <c r="P220" s="65" t="s">
        <v>205</v>
      </c>
      <c r="Q220" s="192" t="s">
        <v>621</v>
      </c>
      <c r="R220" s="161">
        <v>47.4</v>
      </c>
      <c r="S220" s="35" t="s">
        <v>268</v>
      </c>
      <c r="T220" s="219">
        <v>44104</v>
      </c>
      <c r="U220" s="220">
        <v>44091</v>
      </c>
      <c r="V220" s="115"/>
      <c r="W220" s="118">
        <v>13568668334</v>
      </c>
      <c r="X220" s="21"/>
      <c r="Y220" s="140"/>
      <c r="Z220" s="140"/>
      <c r="AA220" s="26"/>
      <c r="AB220" s="26"/>
      <c r="AC220" s="26"/>
      <c r="AD220" s="26">
        <f>SUM(AB220:AC220)</f>
        <v>0</v>
      </c>
      <c r="AE220" s="65"/>
      <c r="AF220" s="65"/>
      <c r="AG220" s="65"/>
      <c r="AH220" s="65"/>
      <c r="AI220" s="36">
        <v>47.4</v>
      </c>
      <c r="AJ220" s="36"/>
      <c r="AK220" s="36"/>
      <c r="AL220" s="7">
        <f t="shared" si="35"/>
        <v>47.4</v>
      </c>
      <c r="AM220" s="148"/>
      <c r="AN220" s="36"/>
      <c r="AO220" s="26">
        <f>SUBTOTAL(9,AI220:AN220)</f>
        <v>94.8</v>
      </c>
      <c r="AP220" s="26">
        <f>AD220+AO220</f>
        <v>94.8</v>
      </c>
      <c r="AQ220" s="71">
        <f t="shared" si="37"/>
        <v>-47.4</v>
      </c>
      <c r="AR220" s="212" t="s">
        <v>74</v>
      </c>
      <c r="AT220" s="12">
        <v>2020</v>
      </c>
    </row>
    <row r="221" ht="32.25" customHeight="1" spans="1:46">
      <c r="A221" s="21"/>
      <c r="B221" s="21"/>
      <c r="C221" s="21"/>
      <c r="D221" s="21"/>
      <c r="E221" s="162" t="s">
        <v>383</v>
      </c>
      <c r="F221" s="21"/>
      <c r="G221" s="21"/>
      <c r="H221" s="161"/>
      <c r="I221" s="26"/>
      <c r="J221" s="34" t="s">
        <v>107</v>
      </c>
      <c r="K221" s="214"/>
      <c r="L221" s="111"/>
      <c r="M221" s="65">
        <v>1</v>
      </c>
      <c r="N221" s="161" t="s">
        <v>216</v>
      </c>
      <c r="O221" s="167" t="s">
        <v>25</v>
      </c>
      <c r="P221" s="65" t="s">
        <v>205</v>
      </c>
      <c r="Q221" s="192" t="s">
        <v>622</v>
      </c>
      <c r="R221" s="161">
        <v>29.4</v>
      </c>
      <c r="S221" s="35" t="s">
        <v>268</v>
      </c>
      <c r="T221" s="219"/>
      <c r="U221" s="220"/>
      <c r="V221" s="117"/>
      <c r="W221" s="118"/>
      <c r="X221" s="21"/>
      <c r="Y221" s="140"/>
      <c r="Z221" s="140"/>
      <c r="AA221" s="26"/>
      <c r="AB221" s="26"/>
      <c r="AC221" s="26"/>
      <c r="AD221" s="26">
        <f>SUM(AB221:AC221)</f>
        <v>0</v>
      </c>
      <c r="AE221" s="65"/>
      <c r="AF221" s="65"/>
      <c r="AG221" s="65"/>
      <c r="AH221" s="65"/>
      <c r="AI221" s="36">
        <v>24</v>
      </c>
      <c r="AJ221" s="36"/>
      <c r="AK221" s="36"/>
      <c r="AL221" s="7">
        <f t="shared" si="35"/>
        <v>24</v>
      </c>
      <c r="AM221" s="148"/>
      <c r="AN221" s="36"/>
      <c r="AO221" s="26">
        <f>SUBTOTAL(9,AI221:AN221)</f>
        <v>48</v>
      </c>
      <c r="AP221" s="26">
        <f>AD221+AO221</f>
        <v>48</v>
      </c>
      <c r="AQ221" s="71">
        <f t="shared" si="37"/>
        <v>-18.6</v>
      </c>
      <c r="AR221" s="212" t="s">
        <v>100</v>
      </c>
      <c r="AT221" s="12">
        <v>2020</v>
      </c>
    </row>
    <row r="222" ht="32.25" customHeight="1" spans="1:46">
      <c r="A222" s="21"/>
      <c r="B222" s="21"/>
      <c r="C222" s="21"/>
      <c r="D222" s="21"/>
      <c r="E222" s="162" t="s">
        <v>383</v>
      </c>
      <c r="F222" s="21"/>
      <c r="G222" s="21"/>
      <c r="H222" s="161"/>
      <c r="I222" s="26"/>
      <c r="J222" s="34" t="s">
        <v>107</v>
      </c>
      <c r="K222" s="214"/>
      <c r="L222" s="111"/>
      <c r="M222" s="65">
        <v>1</v>
      </c>
      <c r="N222" s="161" t="s">
        <v>211</v>
      </c>
      <c r="O222" s="167" t="s">
        <v>25</v>
      </c>
      <c r="P222" s="65" t="s">
        <v>205</v>
      </c>
      <c r="Q222" s="192" t="s">
        <v>623</v>
      </c>
      <c r="R222" s="161">
        <v>1.61</v>
      </c>
      <c r="S222" s="35" t="s">
        <v>268</v>
      </c>
      <c r="T222" s="219"/>
      <c r="U222" s="220"/>
      <c r="V222" s="117"/>
      <c r="W222" s="118"/>
      <c r="X222" s="21"/>
      <c r="Y222" s="140"/>
      <c r="Z222" s="140"/>
      <c r="AA222" s="26"/>
      <c r="AB222" s="26"/>
      <c r="AC222" s="26"/>
      <c r="AD222" s="26"/>
      <c r="AE222" s="65"/>
      <c r="AF222" s="65"/>
      <c r="AG222" s="65"/>
      <c r="AH222" s="65"/>
      <c r="AI222" s="36"/>
      <c r="AJ222" s="36"/>
      <c r="AK222" s="36"/>
      <c r="AL222" s="7">
        <f t="shared" si="35"/>
        <v>0</v>
      </c>
      <c r="AM222" s="148"/>
      <c r="AN222" s="36"/>
      <c r="AO222" s="26"/>
      <c r="AP222" s="26"/>
      <c r="AQ222" s="71">
        <f t="shared" si="37"/>
        <v>1.61</v>
      </c>
      <c r="AR222" s="212"/>
      <c r="AT222" s="12">
        <v>2020</v>
      </c>
    </row>
    <row r="223" ht="32.25" customHeight="1" spans="1:46">
      <c r="A223" s="21"/>
      <c r="B223" s="21"/>
      <c r="C223" s="21"/>
      <c r="D223" s="21"/>
      <c r="E223" s="162" t="s">
        <v>383</v>
      </c>
      <c r="F223" s="21"/>
      <c r="G223" s="21"/>
      <c r="H223" s="161"/>
      <c r="I223" s="26"/>
      <c r="J223" s="34" t="s">
        <v>107</v>
      </c>
      <c r="K223" s="214"/>
      <c r="L223" s="111"/>
      <c r="M223" s="65">
        <v>1</v>
      </c>
      <c r="N223" s="161" t="s">
        <v>219</v>
      </c>
      <c r="O223" s="167" t="s">
        <v>25</v>
      </c>
      <c r="P223" s="65" t="s">
        <v>205</v>
      </c>
      <c r="Q223" s="192" t="s">
        <v>624</v>
      </c>
      <c r="R223" s="161">
        <v>1</v>
      </c>
      <c r="S223" s="35" t="s">
        <v>268</v>
      </c>
      <c r="T223" s="219"/>
      <c r="U223" s="220"/>
      <c r="V223" s="117"/>
      <c r="W223" s="118"/>
      <c r="X223" s="21"/>
      <c r="Y223" s="140"/>
      <c r="Z223" s="140"/>
      <c r="AA223" s="26"/>
      <c r="AB223" s="26"/>
      <c r="AC223" s="26"/>
      <c r="AD223" s="26"/>
      <c r="AE223" s="65"/>
      <c r="AF223" s="65"/>
      <c r="AG223" s="65"/>
      <c r="AH223" s="65"/>
      <c r="AI223" s="36"/>
      <c r="AJ223" s="36"/>
      <c r="AK223" s="36"/>
      <c r="AL223" s="7">
        <f t="shared" si="35"/>
        <v>0</v>
      </c>
      <c r="AM223" s="148"/>
      <c r="AN223" s="36"/>
      <c r="AO223" s="26"/>
      <c r="AP223" s="26"/>
      <c r="AQ223" s="71">
        <f t="shared" si="37"/>
        <v>1</v>
      </c>
      <c r="AR223" s="212"/>
      <c r="AT223" s="12">
        <v>2020</v>
      </c>
    </row>
    <row r="224" ht="32.25" customHeight="1" spans="1:46">
      <c r="A224" s="21"/>
      <c r="B224" s="21"/>
      <c r="C224" s="21"/>
      <c r="D224" s="21"/>
      <c r="E224" s="162" t="s">
        <v>383</v>
      </c>
      <c r="F224" s="21"/>
      <c r="G224" s="21"/>
      <c r="H224" s="161"/>
      <c r="I224" s="26"/>
      <c r="J224" s="34" t="s">
        <v>107</v>
      </c>
      <c r="K224" s="214"/>
      <c r="L224" s="111"/>
      <c r="M224" s="65">
        <v>1</v>
      </c>
      <c r="N224" s="161" t="s">
        <v>204</v>
      </c>
      <c r="O224" s="167" t="s">
        <v>25</v>
      </c>
      <c r="P224" s="65" t="s">
        <v>205</v>
      </c>
      <c r="Q224" s="192" t="s">
        <v>625</v>
      </c>
      <c r="R224" s="161">
        <v>0.51</v>
      </c>
      <c r="S224" s="35" t="s">
        <v>268</v>
      </c>
      <c r="T224" s="219"/>
      <c r="U224" s="220"/>
      <c r="V224" s="117"/>
      <c r="W224" s="118"/>
      <c r="X224" s="21"/>
      <c r="Y224" s="140"/>
      <c r="Z224" s="140"/>
      <c r="AA224" s="26"/>
      <c r="AB224" s="26"/>
      <c r="AC224" s="26"/>
      <c r="AD224" s="26"/>
      <c r="AE224" s="65"/>
      <c r="AF224" s="65"/>
      <c r="AG224" s="65"/>
      <c r="AH224" s="65"/>
      <c r="AI224" s="36"/>
      <c r="AJ224" s="36"/>
      <c r="AK224" s="36"/>
      <c r="AL224" s="7">
        <f t="shared" si="35"/>
        <v>0</v>
      </c>
      <c r="AM224" s="148"/>
      <c r="AN224" s="36"/>
      <c r="AO224" s="26"/>
      <c r="AP224" s="26"/>
      <c r="AQ224" s="71">
        <f t="shared" si="37"/>
        <v>0.51</v>
      </c>
      <c r="AR224" s="212"/>
      <c r="AT224" s="12">
        <v>2020</v>
      </c>
    </row>
    <row r="225" ht="32.25" customHeight="1" spans="1:46">
      <c r="A225" s="21"/>
      <c r="B225" s="21"/>
      <c r="C225" s="21"/>
      <c r="D225" s="21"/>
      <c r="E225" s="162" t="s">
        <v>383</v>
      </c>
      <c r="F225" s="21"/>
      <c r="G225" s="21"/>
      <c r="H225" s="161"/>
      <c r="I225" s="26"/>
      <c r="J225" s="34" t="s">
        <v>107</v>
      </c>
      <c r="K225" s="214"/>
      <c r="L225" s="111"/>
      <c r="M225" s="65">
        <v>1</v>
      </c>
      <c r="N225" s="161" t="s">
        <v>216</v>
      </c>
      <c r="O225" s="167" t="s">
        <v>25</v>
      </c>
      <c r="P225" s="65" t="s">
        <v>205</v>
      </c>
      <c r="Q225" s="192" t="s">
        <v>626</v>
      </c>
      <c r="R225" s="161">
        <v>3</v>
      </c>
      <c r="S225" s="35" t="s">
        <v>268</v>
      </c>
      <c r="T225" s="219"/>
      <c r="U225" s="220"/>
      <c r="V225" s="117"/>
      <c r="W225" s="118"/>
      <c r="X225" s="21"/>
      <c r="Y225" s="140"/>
      <c r="Z225" s="140"/>
      <c r="AA225" s="26"/>
      <c r="AB225" s="26"/>
      <c r="AC225" s="26"/>
      <c r="AD225" s="26"/>
      <c r="AE225" s="65"/>
      <c r="AF225" s="65"/>
      <c r="AG225" s="65"/>
      <c r="AH225" s="65"/>
      <c r="AI225" s="36"/>
      <c r="AJ225" s="36"/>
      <c r="AK225" s="36"/>
      <c r="AL225" s="7">
        <f t="shared" si="35"/>
        <v>0</v>
      </c>
      <c r="AM225" s="148"/>
      <c r="AN225" s="36"/>
      <c r="AO225" s="26"/>
      <c r="AP225" s="26"/>
      <c r="AQ225" s="71">
        <f t="shared" si="37"/>
        <v>3</v>
      </c>
      <c r="AR225" s="212"/>
      <c r="AT225" s="12">
        <v>2020</v>
      </c>
    </row>
    <row r="226" ht="32.25" customHeight="1" spans="1:46">
      <c r="A226" s="21"/>
      <c r="B226" s="21"/>
      <c r="C226" s="21"/>
      <c r="D226" s="21"/>
      <c r="E226" s="162" t="s">
        <v>383</v>
      </c>
      <c r="F226" s="21"/>
      <c r="G226" s="21"/>
      <c r="H226" s="161"/>
      <c r="I226" s="26"/>
      <c r="J226" s="34" t="s">
        <v>107</v>
      </c>
      <c r="K226" s="160"/>
      <c r="L226" s="113"/>
      <c r="M226" s="65">
        <v>1</v>
      </c>
      <c r="N226" s="161" t="s">
        <v>211</v>
      </c>
      <c r="O226" s="167" t="s">
        <v>25</v>
      </c>
      <c r="P226" s="65" t="s">
        <v>205</v>
      </c>
      <c r="Q226" s="192" t="s">
        <v>627</v>
      </c>
      <c r="R226" s="161">
        <v>1.08</v>
      </c>
      <c r="S226" s="35" t="s">
        <v>268</v>
      </c>
      <c r="T226" s="221"/>
      <c r="U226" s="222"/>
      <c r="V226" s="116"/>
      <c r="W226" s="42"/>
      <c r="X226" s="21"/>
      <c r="Y226" s="140"/>
      <c r="Z226" s="140"/>
      <c r="AA226" s="26"/>
      <c r="AB226" s="26"/>
      <c r="AC226" s="26"/>
      <c r="AD226" s="26"/>
      <c r="AE226" s="65"/>
      <c r="AF226" s="65"/>
      <c r="AG226" s="65"/>
      <c r="AH226" s="65"/>
      <c r="AI226" s="36"/>
      <c r="AJ226" s="36"/>
      <c r="AK226" s="36"/>
      <c r="AL226" s="7">
        <f t="shared" si="35"/>
        <v>0</v>
      </c>
      <c r="AM226" s="148"/>
      <c r="AN226" s="36"/>
      <c r="AO226" s="26"/>
      <c r="AP226" s="26"/>
      <c r="AQ226" s="71">
        <f t="shared" si="37"/>
        <v>1.08</v>
      </c>
      <c r="AR226" s="212"/>
      <c r="AT226" s="12">
        <v>2020</v>
      </c>
    </row>
    <row r="227" ht="32.25" customHeight="1" spans="1:46">
      <c r="A227" s="21"/>
      <c r="B227" s="21"/>
      <c r="C227" s="21"/>
      <c r="D227" s="21"/>
      <c r="E227" s="162" t="s">
        <v>383</v>
      </c>
      <c r="F227" s="21"/>
      <c r="G227" s="21"/>
      <c r="H227" s="161"/>
      <c r="I227" s="26"/>
      <c r="J227" s="34" t="s">
        <v>107</v>
      </c>
      <c r="K227" s="160">
        <v>135</v>
      </c>
      <c r="L227" s="113" t="s">
        <v>628</v>
      </c>
      <c r="M227" s="65">
        <v>1</v>
      </c>
      <c r="N227" s="161" t="s">
        <v>70</v>
      </c>
      <c r="O227" s="167" t="s">
        <v>25</v>
      </c>
      <c r="P227" s="65" t="s">
        <v>70</v>
      </c>
      <c r="Q227" s="192" t="s">
        <v>629</v>
      </c>
      <c r="R227" s="161">
        <v>4</v>
      </c>
      <c r="S227" s="35" t="s">
        <v>268</v>
      </c>
      <c r="T227" s="221">
        <v>44134</v>
      </c>
      <c r="U227" s="222">
        <v>44120</v>
      </c>
      <c r="V227" s="116"/>
      <c r="W227" s="42"/>
      <c r="X227" s="21"/>
      <c r="Y227" s="140"/>
      <c r="Z227" s="140"/>
      <c r="AA227" s="26"/>
      <c r="AB227" s="26"/>
      <c r="AC227" s="26"/>
      <c r="AD227" s="26"/>
      <c r="AE227" s="65"/>
      <c r="AF227" s="65"/>
      <c r="AG227" s="65"/>
      <c r="AH227" s="65"/>
      <c r="AI227" s="36"/>
      <c r="AJ227" s="36"/>
      <c r="AK227" s="36"/>
      <c r="AL227" s="7">
        <f t="shared" si="35"/>
        <v>0</v>
      </c>
      <c r="AM227" s="148">
        <v>3.54</v>
      </c>
      <c r="AN227" s="36">
        <f>AM227</f>
        <v>3.54</v>
      </c>
      <c r="AO227" s="26">
        <f>AN227</f>
        <v>3.54</v>
      </c>
      <c r="AP227" s="26">
        <f>AO227</f>
        <v>3.54</v>
      </c>
      <c r="AQ227" s="71">
        <f t="shared" si="37"/>
        <v>0.46</v>
      </c>
      <c r="AR227" s="212" t="s">
        <v>100</v>
      </c>
      <c r="AT227" s="12">
        <v>2020</v>
      </c>
    </row>
    <row r="228" ht="32.25" customHeight="1" spans="1:46">
      <c r="A228" s="21"/>
      <c r="B228" s="21"/>
      <c r="C228" s="21"/>
      <c r="D228" s="21"/>
      <c r="E228" s="162" t="s">
        <v>383</v>
      </c>
      <c r="F228" s="21"/>
      <c r="G228" s="21"/>
      <c r="H228" s="161"/>
      <c r="I228" s="26"/>
      <c r="J228" s="34" t="s">
        <v>107</v>
      </c>
      <c r="K228" s="215">
        <v>136</v>
      </c>
      <c r="L228" s="111" t="s">
        <v>630</v>
      </c>
      <c r="M228" s="65">
        <v>1</v>
      </c>
      <c r="N228" s="161" t="s">
        <v>70</v>
      </c>
      <c r="O228" s="167" t="s">
        <v>25</v>
      </c>
      <c r="P228" s="65" t="s">
        <v>70</v>
      </c>
      <c r="Q228" s="192" t="s">
        <v>631</v>
      </c>
      <c r="R228" s="161">
        <v>6</v>
      </c>
      <c r="S228" s="35" t="s">
        <v>268</v>
      </c>
      <c r="T228" s="221">
        <v>44134</v>
      </c>
      <c r="U228" s="222">
        <v>44120</v>
      </c>
      <c r="V228" s="116" t="s">
        <v>541</v>
      </c>
      <c r="W228" s="42">
        <v>13881487905</v>
      </c>
      <c r="X228" s="21"/>
      <c r="Y228" s="140"/>
      <c r="Z228" s="140"/>
      <c r="AA228" s="26"/>
      <c r="AB228" s="26"/>
      <c r="AC228" s="26"/>
      <c r="AD228" s="26"/>
      <c r="AE228" s="65"/>
      <c r="AF228" s="65"/>
      <c r="AG228" s="65"/>
      <c r="AH228" s="65"/>
      <c r="AI228" s="36"/>
      <c r="AJ228" s="36"/>
      <c r="AK228" s="36"/>
      <c r="AL228" s="7">
        <f t="shared" si="35"/>
        <v>0</v>
      </c>
      <c r="AM228" s="148">
        <v>5.18443</v>
      </c>
      <c r="AN228" s="36"/>
      <c r="AO228" s="26">
        <f>AM228</f>
        <v>5.18443</v>
      </c>
      <c r="AP228" s="26">
        <f>AO228</f>
        <v>5.18443</v>
      </c>
      <c r="AQ228" s="71">
        <f t="shared" si="37"/>
        <v>0.81557</v>
      </c>
      <c r="AR228" s="212" t="s">
        <v>91</v>
      </c>
      <c r="AT228" s="12">
        <v>2020</v>
      </c>
    </row>
    <row r="229" ht="32.25" customHeight="1" spans="1:46">
      <c r="A229" s="21"/>
      <c r="B229" s="21"/>
      <c r="C229" s="21"/>
      <c r="D229" s="21"/>
      <c r="E229" s="162" t="s">
        <v>383</v>
      </c>
      <c r="F229" s="21"/>
      <c r="G229" s="21"/>
      <c r="H229" s="161"/>
      <c r="I229" s="26"/>
      <c r="J229" s="34" t="s">
        <v>107</v>
      </c>
      <c r="K229" s="216"/>
      <c r="L229" s="113"/>
      <c r="M229" s="65">
        <v>1</v>
      </c>
      <c r="N229" s="161" t="s">
        <v>70</v>
      </c>
      <c r="O229" s="167" t="s">
        <v>25</v>
      </c>
      <c r="P229" s="65" t="s">
        <v>70</v>
      </c>
      <c r="Q229" s="192" t="s">
        <v>632</v>
      </c>
      <c r="R229" s="161">
        <v>10</v>
      </c>
      <c r="S229" s="35" t="s">
        <v>268</v>
      </c>
      <c r="T229" s="221">
        <v>44134</v>
      </c>
      <c r="U229" s="222">
        <v>44120</v>
      </c>
      <c r="V229" s="116" t="s">
        <v>541</v>
      </c>
      <c r="W229" s="42">
        <v>13881487905</v>
      </c>
      <c r="X229" s="21"/>
      <c r="Y229" s="140"/>
      <c r="Z229" s="140"/>
      <c r="AA229" s="26"/>
      <c r="AB229" s="26"/>
      <c r="AC229" s="26"/>
      <c r="AD229" s="26"/>
      <c r="AE229" s="65"/>
      <c r="AF229" s="65"/>
      <c r="AG229" s="65"/>
      <c r="AH229" s="65"/>
      <c r="AI229" s="36"/>
      <c r="AJ229" s="36"/>
      <c r="AK229" s="36"/>
      <c r="AL229" s="7">
        <f t="shared" si="35"/>
        <v>0</v>
      </c>
      <c r="AM229" s="148">
        <v>9.208</v>
      </c>
      <c r="AN229" s="36"/>
      <c r="AO229" s="26"/>
      <c r="AP229" s="26"/>
      <c r="AQ229" s="71">
        <f t="shared" si="37"/>
        <v>10</v>
      </c>
      <c r="AR229" s="212" t="s">
        <v>91</v>
      </c>
      <c r="AT229" s="12">
        <v>2020</v>
      </c>
    </row>
    <row r="230" ht="32.25" customHeight="1" spans="1:46">
      <c r="A230" s="21"/>
      <c r="B230" s="21"/>
      <c r="C230" s="21"/>
      <c r="D230" s="21"/>
      <c r="E230" s="162" t="s">
        <v>383</v>
      </c>
      <c r="F230" s="21"/>
      <c r="G230" s="21"/>
      <c r="H230" s="161"/>
      <c r="I230" s="26"/>
      <c r="J230" s="34" t="s">
        <v>107</v>
      </c>
      <c r="K230" s="160">
        <v>137</v>
      </c>
      <c r="L230" s="113" t="s">
        <v>633</v>
      </c>
      <c r="M230" s="65">
        <v>1</v>
      </c>
      <c r="N230" s="161" t="s">
        <v>70</v>
      </c>
      <c r="O230" s="167" t="s">
        <v>25</v>
      </c>
      <c r="P230" s="65" t="s">
        <v>313</v>
      </c>
      <c r="Q230" s="192" t="s">
        <v>634</v>
      </c>
      <c r="R230" s="161">
        <v>15</v>
      </c>
      <c r="S230" s="35" t="s">
        <v>268</v>
      </c>
      <c r="T230" s="221">
        <v>44175</v>
      </c>
      <c r="U230" s="222">
        <v>40465</v>
      </c>
      <c r="V230" s="116"/>
      <c r="W230" s="42"/>
      <c r="X230" s="21"/>
      <c r="Y230" s="140"/>
      <c r="Z230" s="140"/>
      <c r="AA230" s="26"/>
      <c r="AB230" s="26"/>
      <c r="AC230" s="26"/>
      <c r="AD230" s="26"/>
      <c r="AE230" s="65"/>
      <c r="AF230" s="65"/>
      <c r="AG230" s="65"/>
      <c r="AH230" s="65"/>
      <c r="AI230" s="36"/>
      <c r="AJ230" s="36"/>
      <c r="AK230" s="36"/>
      <c r="AL230" s="7">
        <f t="shared" si="35"/>
        <v>0</v>
      </c>
      <c r="AM230" s="148">
        <v>15</v>
      </c>
      <c r="AN230" s="36"/>
      <c r="AO230" s="26"/>
      <c r="AP230" s="26"/>
      <c r="AQ230" s="71">
        <f t="shared" si="37"/>
        <v>15</v>
      </c>
      <c r="AR230" s="212" t="s">
        <v>74</v>
      </c>
      <c r="AT230" s="12">
        <v>2020</v>
      </c>
    </row>
    <row r="231" ht="32.25" customHeight="1" spans="1:46">
      <c r="A231" s="21"/>
      <c r="B231" s="21"/>
      <c r="C231" s="21"/>
      <c r="D231" s="21"/>
      <c r="E231" s="162" t="s">
        <v>383</v>
      </c>
      <c r="F231" s="21"/>
      <c r="G231" s="21"/>
      <c r="H231" s="161"/>
      <c r="I231" s="26"/>
      <c r="J231" s="34" t="s">
        <v>107</v>
      </c>
      <c r="K231" s="160">
        <v>138</v>
      </c>
      <c r="L231" s="51" t="s">
        <v>635</v>
      </c>
      <c r="M231" s="65">
        <v>1</v>
      </c>
      <c r="N231" s="161" t="s">
        <v>114</v>
      </c>
      <c r="O231" s="167" t="s">
        <v>25</v>
      </c>
      <c r="P231" s="65" t="s">
        <v>114</v>
      </c>
      <c r="Q231" s="192" t="s">
        <v>587</v>
      </c>
      <c r="R231" s="161">
        <v>5</v>
      </c>
      <c r="S231" s="35" t="s">
        <v>268</v>
      </c>
      <c r="T231" s="20">
        <v>44073</v>
      </c>
      <c r="U231" s="190">
        <v>44042</v>
      </c>
      <c r="V231" s="34"/>
      <c r="W231" s="21" t="s">
        <v>331</v>
      </c>
      <c r="X231" s="21"/>
      <c r="Y231" s="140"/>
      <c r="Z231" s="140"/>
      <c r="AA231" s="26"/>
      <c r="AB231" s="26"/>
      <c r="AC231" s="26"/>
      <c r="AD231" s="26"/>
      <c r="AE231" s="65"/>
      <c r="AF231" s="65"/>
      <c r="AG231" s="65"/>
      <c r="AH231" s="65"/>
      <c r="AI231" s="36"/>
      <c r="AJ231" s="36"/>
      <c r="AK231" s="36"/>
      <c r="AL231" s="7">
        <f t="shared" si="35"/>
        <v>0</v>
      </c>
      <c r="AM231" s="148">
        <v>4.9</v>
      </c>
      <c r="AN231" s="36"/>
      <c r="AO231" s="26">
        <f>AM231</f>
        <v>4.9</v>
      </c>
      <c r="AP231" s="26">
        <f>AO231</f>
        <v>4.9</v>
      </c>
      <c r="AQ231" s="71">
        <f t="shared" si="37"/>
        <v>0.0999999999999996</v>
      </c>
      <c r="AR231" s="212" t="s">
        <v>91</v>
      </c>
      <c r="AT231" s="12">
        <v>2020</v>
      </c>
    </row>
    <row r="232" ht="32.25" customHeight="1" spans="1:46">
      <c r="A232" s="21"/>
      <c r="B232" s="21"/>
      <c r="C232" s="21"/>
      <c r="D232" s="21"/>
      <c r="E232" s="162" t="s">
        <v>383</v>
      </c>
      <c r="F232" s="21"/>
      <c r="G232" s="21"/>
      <c r="H232" s="161"/>
      <c r="I232" s="26"/>
      <c r="J232" s="34" t="s">
        <v>107</v>
      </c>
      <c r="K232" s="160">
        <v>139</v>
      </c>
      <c r="L232" s="113" t="s">
        <v>636</v>
      </c>
      <c r="M232" s="65">
        <v>1</v>
      </c>
      <c r="N232" s="161" t="s">
        <v>167</v>
      </c>
      <c r="O232" s="167" t="s">
        <v>25</v>
      </c>
      <c r="P232" s="65" t="s">
        <v>167</v>
      </c>
      <c r="Q232" s="192" t="s">
        <v>637</v>
      </c>
      <c r="R232" s="161">
        <v>40</v>
      </c>
      <c r="S232" s="35" t="s">
        <v>268</v>
      </c>
      <c r="T232" s="221">
        <v>44377</v>
      </c>
      <c r="U232" s="222">
        <v>44205</v>
      </c>
      <c r="V232" s="116"/>
      <c r="W232" s="42"/>
      <c r="X232" s="21"/>
      <c r="Y232" s="140"/>
      <c r="Z232" s="140"/>
      <c r="AA232" s="26"/>
      <c r="AB232" s="26"/>
      <c r="AC232" s="26"/>
      <c r="AD232" s="26"/>
      <c r="AE232" s="65"/>
      <c r="AF232" s="65"/>
      <c r="AG232" s="65"/>
      <c r="AH232" s="65"/>
      <c r="AI232" s="36"/>
      <c r="AJ232" s="36"/>
      <c r="AK232" s="36"/>
      <c r="AL232" s="7">
        <f t="shared" si="35"/>
        <v>0</v>
      </c>
      <c r="AM232" s="148"/>
      <c r="AN232" s="36"/>
      <c r="AO232" s="26"/>
      <c r="AP232" s="26"/>
      <c r="AQ232" s="71"/>
      <c r="AR232" s="212"/>
      <c r="AT232" s="12">
        <v>2020</v>
      </c>
    </row>
    <row r="233" ht="32.25" customHeight="1" spans="1:46">
      <c r="A233" s="21"/>
      <c r="B233" s="21"/>
      <c r="C233" s="21"/>
      <c r="D233" s="21"/>
      <c r="E233" s="162"/>
      <c r="F233" s="21"/>
      <c r="G233" s="21"/>
      <c r="H233" s="161"/>
      <c r="I233" s="26"/>
      <c r="J233" s="34"/>
      <c r="K233" s="160"/>
      <c r="L233" s="113"/>
      <c r="M233" s="65"/>
      <c r="N233" s="161"/>
      <c r="O233" s="167"/>
      <c r="P233" s="65"/>
      <c r="Q233" s="192"/>
      <c r="R233" s="161"/>
      <c r="S233" s="35"/>
      <c r="T233" s="221"/>
      <c r="U233" s="222"/>
      <c r="V233" s="116"/>
      <c r="W233" s="42"/>
      <c r="X233" s="21"/>
      <c r="Y233" s="140"/>
      <c r="Z233" s="140"/>
      <c r="AA233" s="26"/>
      <c r="AB233" s="26"/>
      <c r="AC233" s="26"/>
      <c r="AD233" s="26"/>
      <c r="AE233" s="65"/>
      <c r="AF233" s="65"/>
      <c r="AG233" s="65"/>
      <c r="AH233" s="65"/>
      <c r="AI233" s="36"/>
      <c r="AJ233" s="36"/>
      <c r="AK233" s="36"/>
      <c r="AL233" s="7">
        <f t="shared" si="35"/>
        <v>0</v>
      </c>
      <c r="AM233" s="148"/>
      <c r="AN233" s="36"/>
      <c r="AO233" s="26"/>
      <c r="AP233" s="26"/>
      <c r="AQ233" s="71"/>
      <c r="AR233" s="212"/>
      <c r="AT233" s="12">
        <v>2020</v>
      </c>
    </row>
    <row r="234" ht="32.25" customHeight="1" spans="1:46">
      <c r="A234" s="21"/>
      <c r="B234" s="21"/>
      <c r="C234" s="21"/>
      <c r="D234" s="21"/>
      <c r="E234" s="162"/>
      <c r="F234" s="21"/>
      <c r="G234" s="21"/>
      <c r="H234" s="161"/>
      <c r="I234" s="26"/>
      <c r="J234" s="34"/>
      <c r="K234" s="160"/>
      <c r="L234" s="113"/>
      <c r="M234" s="65"/>
      <c r="N234" s="161"/>
      <c r="O234" s="167"/>
      <c r="P234" s="65"/>
      <c r="Q234" s="192"/>
      <c r="R234" s="161"/>
      <c r="S234" s="35"/>
      <c r="T234" s="221"/>
      <c r="U234" s="222"/>
      <c r="V234" s="116"/>
      <c r="W234" s="42"/>
      <c r="X234" s="21"/>
      <c r="Y234" s="140"/>
      <c r="Z234" s="140"/>
      <c r="AA234" s="26"/>
      <c r="AB234" s="26"/>
      <c r="AC234" s="26"/>
      <c r="AD234" s="26"/>
      <c r="AE234" s="65"/>
      <c r="AF234" s="65"/>
      <c r="AG234" s="65"/>
      <c r="AH234" s="65"/>
      <c r="AI234" s="36"/>
      <c r="AJ234" s="36"/>
      <c r="AK234" s="36"/>
      <c r="AL234" s="7">
        <f t="shared" si="35"/>
        <v>0</v>
      </c>
      <c r="AM234" s="148"/>
      <c r="AN234" s="36"/>
      <c r="AO234" s="26"/>
      <c r="AP234" s="26"/>
      <c r="AQ234" s="71">
        <f>R234-AP234</f>
        <v>0</v>
      </c>
      <c r="AR234" s="212"/>
      <c r="AT234" s="12">
        <v>2020</v>
      </c>
    </row>
    <row r="235" ht="32.25" customHeight="1" spans="1:46">
      <c r="A235" s="21"/>
      <c r="B235" s="21"/>
      <c r="C235" s="21"/>
      <c r="D235" s="21"/>
      <c r="E235" s="162"/>
      <c r="F235" s="21"/>
      <c r="G235" s="21"/>
      <c r="H235" s="161"/>
      <c r="I235" s="26"/>
      <c r="J235" s="34"/>
      <c r="K235" s="160"/>
      <c r="L235" s="113"/>
      <c r="M235" s="65"/>
      <c r="N235" s="161"/>
      <c r="O235" s="167"/>
      <c r="P235" s="65"/>
      <c r="Q235" s="192"/>
      <c r="R235" s="161"/>
      <c r="S235" s="35"/>
      <c r="T235" s="221"/>
      <c r="U235" s="222"/>
      <c r="V235" s="116"/>
      <c r="W235" s="42"/>
      <c r="X235" s="21"/>
      <c r="Y235" s="140"/>
      <c r="Z235" s="140"/>
      <c r="AA235" s="26"/>
      <c r="AB235" s="26"/>
      <c r="AC235" s="26"/>
      <c r="AD235" s="26"/>
      <c r="AE235" s="65"/>
      <c r="AF235" s="65"/>
      <c r="AG235" s="65"/>
      <c r="AH235" s="65"/>
      <c r="AI235" s="36"/>
      <c r="AJ235" s="36"/>
      <c r="AK235" s="36"/>
      <c r="AL235" s="7">
        <f t="shared" si="35"/>
        <v>0</v>
      </c>
      <c r="AM235" s="148"/>
      <c r="AN235" s="36"/>
      <c r="AO235" s="26"/>
      <c r="AP235" s="26"/>
      <c r="AQ235" s="71">
        <f>R235-AP235</f>
        <v>0</v>
      </c>
      <c r="AR235" s="212"/>
      <c r="AT235" s="12">
        <v>2020</v>
      </c>
    </row>
    <row r="236" ht="32.25" customHeight="1" spans="1:46">
      <c r="A236" s="21"/>
      <c r="B236" s="21"/>
      <c r="C236" s="21"/>
      <c r="D236" s="21"/>
      <c r="E236" s="162"/>
      <c r="F236" s="21"/>
      <c r="G236" s="21"/>
      <c r="H236" s="161"/>
      <c r="I236" s="26"/>
      <c r="J236" s="34"/>
      <c r="K236" s="160"/>
      <c r="L236" s="113"/>
      <c r="M236" s="65"/>
      <c r="N236" s="161"/>
      <c r="O236" s="167"/>
      <c r="P236" s="65"/>
      <c r="Q236" s="192"/>
      <c r="R236" s="161"/>
      <c r="S236" s="35"/>
      <c r="T236" s="221"/>
      <c r="U236" s="222"/>
      <c r="V236" s="116"/>
      <c r="W236" s="42"/>
      <c r="X236" s="21"/>
      <c r="Y236" s="140"/>
      <c r="Z236" s="140"/>
      <c r="AA236" s="26"/>
      <c r="AB236" s="26"/>
      <c r="AC236" s="26"/>
      <c r="AD236" s="26"/>
      <c r="AE236" s="65"/>
      <c r="AF236" s="65"/>
      <c r="AG236" s="65"/>
      <c r="AH236" s="65"/>
      <c r="AI236" s="36"/>
      <c r="AJ236" s="36"/>
      <c r="AK236" s="36"/>
      <c r="AL236" s="7">
        <f t="shared" si="35"/>
        <v>0</v>
      </c>
      <c r="AM236" s="148"/>
      <c r="AN236" s="36"/>
      <c r="AO236" s="26"/>
      <c r="AP236" s="26"/>
      <c r="AQ236" s="71">
        <f>R236-AP236</f>
        <v>0</v>
      </c>
      <c r="AR236" s="212"/>
      <c r="AT236" s="12">
        <v>2020</v>
      </c>
    </row>
    <row r="237" ht="42" customHeight="1" spans="1:46">
      <c r="A237" s="21"/>
      <c r="B237" s="21"/>
      <c r="C237" s="21"/>
      <c r="D237" s="21"/>
      <c r="E237" s="162"/>
      <c r="F237" s="21"/>
      <c r="G237" s="21"/>
      <c r="H237" s="161"/>
      <c r="I237" s="26"/>
      <c r="J237" s="34"/>
      <c r="K237" s="161"/>
      <c r="L237" s="51"/>
      <c r="M237" s="65"/>
      <c r="N237" s="161"/>
      <c r="O237" s="167"/>
      <c r="P237" s="65"/>
      <c r="Q237" s="192"/>
      <c r="R237" s="161"/>
      <c r="S237" s="35"/>
      <c r="T237" s="190"/>
      <c r="U237" s="190"/>
      <c r="V237" s="34"/>
      <c r="W237" s="21"/>
      <c r="X237" s="21"/>
      <c r="Y237" s="140"/>
      <c r="Z237" s="140"/>
      <c r="AA237" s="26"/>
      <c r="AB237" s="26"/>
      <c r="AC237" s="26"/>
      <c r="AD237" s="26"/>
      <c r="AE237" s="65"/>
      <c r="AF237" s="65"/>
      <c r="AG237" s="65"/>
      <c r="AH237" s="65"/>
      <c r="AI237" s="36"/>
      <c r="AJ237" s="36"/>
      <c r="AK237" s="36"/>
      <c r="AL237" s="7">
        <f t="shared" si="35"/>
        <v>0</v>
      </c>
      <c r="AM237" s="148"/>
      <c r="AN237" s="36"/>
      <c r="AO237" s="26">
        <f>SUBTOTAL(9,AE237:AG237)</f>
        <v>0</v>
      </c>
      <c r="AP237" s="26">
        <f>AD237+AO237</f>
        <v>0</v>
      </c>
      <c r="AQ237" s="71">
        <f>R237-AP237</f>
        <v>0</v>
      </c>
      <c r="AR237" s="212"/>
      <c r="AT237" s="12">
        <v>2020</v>
      </c>
    </row>
    <row r="238" ht="42" customHeight="1" spans="1:44">
      <c r="A238" s="12" t="s">
        <v>638</v>
      </c>
      <c r="E238" s="162"/>
      <c r="H238" s="213"/>
      <c r="K238" s="213"/>
      <c r="L238" s="154"/>
      <c r="M238" s="17">
        <f>SUM(M3:M237)</f>
        <v>230</v>
      </c>
      <c r="N238" s="17"/>
      <c r="O238" s="17"/>
      <c r="P238" s="17"/>
      <c r="Q238" s="17"/>
      <c r="R238" s="17">
        <f>SUM(R3:R237)</f>
        <v>13237.44</v>
      </c>
      <c r="S238" s="17">
        <f>SUM(S3:S237)</f>
        <v>0</v>
      </c>
      <c r="T238" s="17"/>
      <c r="U238" s="17"/>
      <c r="V238" s="17"/>
      <c r="W238" s="17"/>
      <c r="X238" s="17"/>
      <c r="Y238" s="223"/>
      <c r="Z238" s="223"/>
      <c r="AA238" s="17">
        <f t="shared" ref="AA238:AG238" si="38">SUM(AA3:AA237)</f>
        <v>49</v>
      </c>
      <c r="AB238" s="17">
        <f t="shared" si="38"/>
        <v>179.368399</v>
      </c>
      <c r="AC238" s="17">
        <f t="shared" si="38"/>
        <v>148.08183</v>
      </c>
      <c r="AD238" s="17">
        <f t="shared" si="38"/>
        <v>327.450229</v>
      </c>
      <c r="AE238" s="17">
        <f t="shared" si="38"/>
        <v>2418.111008</v>
      </c>
      <c r="AF238" s="17">
        <f t="shared" si="38"/>
        <v>29.133074</v>
      </c>
      <c r="AG238" s="17">
        <f t="shared" si="38"/>
        <v>16.715983</v>
      </c>
      <c r="AI238" s="17">
        <f>SUM(AI2:AI237)</f>
        <v>2879.727082</v>
      </c>
      <c r="AJ238" s="17">
        <f>SUM(AJ2:AJ237)</f>
        <v>325.603</v>
      </c>
      <c r="AK238" s="17">
        <f>SUM(AK2:AK237)</f>
        <v>16.86</v>
      </c>
      <c r="AL238" s="17">
        <f>SUM(AL2:AL237)</f>
        <v>6153.469426</v>
      </c>
      <c r="AM238" s="226">
        <f>SUM(AM2:AM237)</f>
        <v>734.891283</v>
      </c>
      <c r="AN238" s="17"/>
      <c r="AO238" s="17">
        <f>SUM(AO3:AO237)</f>
        <v>6690.322958</v>
      </c>
      <c r="AP238" s="17">
        <f>SUM(AP3:AP237)</f>
        <v>7586.124387</v>
      </c>
      <c r="AQ238" s="17">
        <f>SUM(AQ3:AQ237)</f>
        <v>5405.051558</v>
      </c>
      <c r="AR238" s="12"/>
    </row>
    <row r="239" customFormat="1" customHeight="1" spans="25:45">
      <c r="Y239" s="224"/>
      <c r="Z239" s="224"/>
      <c r="AE239" s="225"/>
      <c r="AF239" s="225"/>
      <c r="AG239" s="225"/>
      <c r="AH239" s="225"/>
      <c r="AR239" s="228"/>
      <c r="AS239" s="228"/>
    </row>
    <row r="240" customFormat="1" customHeight="1" spans="25:45">
      <c r="Y240" s="224"/>
      <c r="Z240" s="224"/>
      <c r="AE240" s="225"/>
      <c r="AF240" s="225"/>
      <c r="AG240" s="225"/>
      <c r="AH240" s="225"/>
      <c r="AR240" s="228"/>
      <c r="AS240" s="228"/>
    </row>
    <row r="242" customHeight="1" spans="42:43">
      <c r="AP242" s="229" t="s">
        <v>639</v>
      </c>
      <c r="AQ242" s="230" t="e">
        <f>#REF!+#REF!-#REF!</f>
        <v>#REF!</v>
      </c>
    </row>
  </sheetData>
  <autoFilter xmlns:etc="http://www.wps.cn/officeDocument/2017/etCustomData" ref="A1:AT238" etc:filterBottomFollowUsedRange="0">
    <extLst/>
  </autoFilter>
  <mergeCells count="98">
    <mergeCell ref="A167:A168"/>
    <mergeCell ref="J4:J6"/>
    <mergeCell ref="J7:J12"/>
    <mergeCell ref="J37:J40"/>
    <mergeCell ref="J41:J43"/>
    <mergeCell ref="J44:J46"/>
    <mergeCell ref="J47:J50"/>
    <mergeCell ref="J51:J52"/>
    <mergeCell ref="J53:J56"/>
    <mergeCell ref="J57:J60"/>
    <mergeCell ref="J63:J68"/>
    <mergeCell ref="J71:J72"/>
    <mergeCell ref="J73:J75"/>
    <mergeCell ref="J77:J78"/>
    <mergeCell ref="J79:J80"/>
    <mergeCell ref="J81:J82"/>
    <mergeCell ref="J83:J84"/>
    <mergeCell ref="J104:J107"/>
    <mergeCell ref="J108:J110"/>
    <mergeCell ref="K4:K6"/>
    <mergeCell ref="K7:K12"/>
    <mergeCell ref="K14:K15"/>
    <mergeCell ref="K17:K19"/>
    <mergeCell ref="K20:K21"/>
    <mergeCell ref="K31:K32"/>
    <mergeCell ref="K35:K36"/>
    <mergeCell ref="K37:K40"/>
    <mergeCell ref="K41:K43"/>
    <mergeCell ref="K44:K46"/>
    <mergeCell ref="K47:K50"/>
    <mergeCell ref="K51:K52"/>
    <mergeCell ref="K53:K56"/>
    <mergeCell ref="K57:K60"/>
    <mergeCell ref="K71:K72"/>
    <mergeCell ref="K104:K107"/>
    <mergeCell ref="K108:K110"/>
    <mergeCell ref="K133:K135"/>
    <mergeCell ref="K213:K217"/>
    <mergeCell ref="K218:K219"/>
    <mergeCell ref="K220:K226"/>
    <mergeCell ref="K228:K229"/>
    <mergeCell ref="L4:L6"/>
    <mergeCell ref="L7:L12"/>
    <mergeCell ref="L14:L15"/>
    <mergeCell ref="L17:L19"/>
    <mergeCell ref="L20:L21"/>
    <mergeCell ref="L25:L26"/>
    <mergeCell ref="L31:L32"/>
    <mergeCell ref="L35:L36"/>
    <mergeCell ref="L37:L40"/>
    <mergeCell ref="L41:L43"/>
    <mergeCell ref="L44:L46"/>
    <mergeCell ref="L47:L50"/>
    <mergeCell ref="L51:L52"/>
    <mergeCell ref="L53:L56"/>
    <mergeCell ref="L57:L60"/>
    <mergeCell ref="L63:L68"/>
    <mergeCell ref="L71:L72"/>
    <mergeCell ref="L73:L75"/>
    <mergeCell ref="L77:L78"/>
    <mergeCell ref="L79:L80"/>
    <mergeCell ref="L81:L82"/>
    <mergeCell ref="L90:L94"/>
    <mergeCell ref="L95:L98"/>
    <mergeCell ref="L104:L107"/>
    <mergeCell ref="L108:L110"/>
    <mergeCell ref="L120:L121"/>
    <mergeCell ref="L125:L126"/>
    <mergeCell ref="L127:L132"/>
    <mergeCell ref="L133:L135"/>
    <mergeCell ref="L137:L138"/>
    <mergeCell ref="L145:L146"/>
    <mergeCell ref="L151:L152"/>
    <mergeCell ref="L153:L155"/>
    <mergeCell ref="L156:L159"/>
    <mergeCell ref="L161:L165"/>
    <mergeCell ref="L172:L173"/>
    <mergeCell ref="L185:L186"/>
    <mergeCell ref="L191:L193"/>
    <mergeCell ref="L196:L197"/>
    <mergeCell ref="L213:L217"/>
    <mergeCell ref="L218:L219"/>
    <mergeCell ref="L220:L226"/>
    <mergeCell ref="L228:L229"/>
    <mergeCell ref="T213:T217"/>
    <mergeCell ref="T218:T219"/>
    <mergeCell ref="T220:T226"/>
    <mergeCell ref="U213:U217"/>
    <mergeCell ref="U218:U219"/>
    <mergeCell ref="U220:U226"/>
    <mergeCell ref="V71:V72"/>
    <mergeCell ref="V213:V217"/>
    <mergeCell ref="V218:V219"/>
    <mergeCell ref="V220:V226"/>
    <mergeCell ref="W71:W72"/>
    <mergeCell ref="W213:W217"/>
    <mergeCell ref="W218:W219"/>
    <mergeCell ref="W220:W226"/>
  </mergeCells>
  <pageMargins left="0.7" right="0.7" top="0.75" bottom="0.75" header="0.3" footer="0.3"/>
  <pageSetup paperSize="9" orientation="portrait"/>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AL2"/>
  <sheetViews>
    <sheetView workbookViewId="0">
      <selection activeCell="H12" sqref="H12"/>
    </sheetView>
  </sheetViews>
  <sheetFormatPr defaultColWidth="9" defaultRowHeight="13.5" outlineLevelRow="1"/>
  <sheetData>
    <row r="1" s="2" customFormat="1" ht="39" customHeight="1" spans="1:38">
      <c r="A1" s="7" t="s">
        <v>27</v>
      </c>
      <c r="B1" s="7" t="s">
        <v>28</v>
      </c>
      <c r="C1" s="7" t="s">
        <v>29</v>
      </c>
      <c r="D1" s="18" t="s">
        <v>30</v>
      </c>
      <c r="E1" s="18" t="s">
        <v>31</v>
      </c>
      <c r="F1" s="18" t="s">
        <v>32</v>
      </c>
      <c r="G1" s="18" t="s">
        <v>33</v>
      </c>
      <c r="H1" s="19" t="s">
        <v>34</v>
      </c>
      <c r="I1" s="33" t="s">
        <v>35</v>
      </c>
      <c r="J1" s="7" t="s">
        <v>36</v>
      </c>
      <c r="K1" s="33" t="s">
        <v>37</v>
      </c>
      <c r="L1" s="7" t="s">
        <v>2</v>
      </c>
      <c r="M1" s="7" t="s">
        <v>38</v>
      </c>
      <c r="N1" s="7" t="s">
        <v>39</v>
      </c>
      <c r="O1" s="33" t="s">
        <v>40</v>
      </c>
      <c r="P1" s="33" t="s">
        <v>41</v>
      </c>
      <c r="Q1" s="7" t="s">
        <v>42</v>
      </c>
      <c r="R1" s="48" t="s">
        <v>43</v>
      </c>
      <c r="S1" s="7" t="s">
        <v>44</v>
      </c>
      <c r="T1" s="49" t="s">
        <v>45</v>
      </c>
      <c r="U1" s="49" t="s">
        <v>46</v>
      </c>
      <c r="V1" s="7" t="s">
        <v>47</v>
      </c>
      <c r="W1" s="7" t="s">
        <v>48</v>
      </c>
      <c r="X1" s="33" t="s">
        <v>49</v>
      </c>
      <c r="Y1" s="33" t="s">
        <v>52</v>
      </c>
      <c r="Z1" s="7" t="s">
        <v>53</v>
      </c>
      <c r="AA1" s="7" t="s">
        <v>54</v>
      </c>
      <c r="AB1" s="33" t="s">
        <v>55</v>
      </c>
      <c r="AC1" s="7" t="s">
        <v>56</v>
      </c>
      <c r="AD1" s="7" t="s">
        <v>57</v>
      </c>
      <c r="AE1" s="7" t="s">
        <v>58</v>
      </c>
      <c r="AF1" s="7" t="s">
        <v>59</v>
      </c>
      <c r="AG1" s="7">
        <v>2020</v>
      </c>
      <c r="AH1" s="7">
        <v>2020</v>
      </c>
      <c r="AI1" s="33" t="s">
        <v>55</v>
      </c>
      <c r="AJ1" s="33" t="s">
        <v>62</v>
      </c>
      <c r="AK1" s="33" t="s">
        <v>63</v>
      </c>
      <c r="AL1" s="33" t="s">
        <v>64</v>
      </c>
    </row>
    <row r="2" ht="96.95" customHeight="1" spans="1:38">
      <c r="A2" s="84"/>
      <c r="B2" s="84"/>
      <c r="C2" s="84"/>
      <c r="D2" s="84"/>
      <c r="E2" s="85"/>
      <c r="F2" s="84"/>
      <c r="G2" s="84"/>
      <c r="H2" s="84"/>
      <c r="I2" s="86"/>
      <c r="J2" s="87" t="s">
        <v>640</v>
      </c>
      <c r="K2" s="86"/>
      <c r="L2" s="85" t="s">
        <v>641</v>
      </c>
      <c r="M2" s="86">
        <v>1</v>
      </c>
      <c r="N2" s="87" t="s">
        <v>642</v>
      </c>
      <c r="O2" s="86" t="s">
        <v>25</v>
      </c>
      <c r="P2" s="86" t="s">
        <v>205</v>
      </c>
      <c r="Q2" s="87" t="s">
        <v>643</v>
      </c>
      <c r="R2" s="88">
        <v>3</v>
      </c>
      <c r="S2" s="87"/>
      <c r="T2" s="84"/>
      <c r="U2" s="84"/>
      <c r="V2" s="87"/>
      <c r="W2" s="84"/>
      <c r="X2" s="84"/>
      <c r="Y2" s="86"/>
      <c r="Z2" s="86"/>
      <c r="AA2" s="86"/>
      <c r="AB2" s="86"/>
      <c r="AC2" s="86">
        <v>3</v>
      </c>
      <c r="AD2" s="86"/>
      <c r="AE2" s="86"/>
      <c r="AF2" s="86"/>
      <c r="AG2" s="86"/>
      <c r="AH2" s="86"/>
      <c r="AI2" s="86"/>
      <c r="AJ2" s="86"/>
      <c r="AK2" s="86"/>
      <c r="AL2" s="84" t="s">
        <v>644</v>
      </c>
    </row>
  </sheetData>
  <pageMargins left="0.75" right="0.75" top="1" bottom="1" header="0.5" footer="0.5"/>
  <pageSetup paperSize="9" orientation="portrait"/>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outlinePr summaryRight="0"/>
  </sheetPr>
  <dimension ref="A1:AO56"/>
  <sheetViews>
    <sheetView topLeftCell="K1" workbookViewId="0">
      <pane ySplit="1" topLeftCell="A2" activePane="bottomLeft" state="frozen"/>
      <selection/>
      <selection pane="bottomLeft" activeCell="AH46" sqref="AH46"/>
    </sheetView>
  </sheetViews>
  <sheetFormatPr defaultColWidth="9" defaultRowHeight="24.95" customHeight="1"/>
  <cols>
    <col min="1" max="1" width="13.375" style="12" customWidth="1"/>
    <col min="2" max="4" width="9" style="12" customWidth="1" outlineLevel="1"/>
    <col min="5" max="5" width="13" style="13" customWidth="1" outlineLevel="1"/>
    <col min="6" max="7" width="9" style="12"/>
    <col min="8" max="8" width="10.75" style="12" customWidth="1"/>
    <col min="9" max="9" width="9" style="14"/>
    <col min="10" max="10" width="11.5" style="13" customWidth="1"/>
    <col min="11" max="11" width="5.625" style="14" customWidth="1"/>
    <col min="12" max="12" width="46" style="13" customWidth="1"/>
    <col min="13" max="13" width="6.25" style="14" customWidth="1" outlineLevel="1"/>
    <col min="14" max="14" width="12.5" style="15" customWidth="1" outlineLevel="1"/>
    <col min="15" max="16" width="9" style="14" customWidth="1" outlineLevel="1"/>
    <col min="17" max="17" width="38.75" style="15" customWidth="1" outlineLevel="1"/>
    <col min="18" max="18" width="8.875" style="16" customWidth="1" outlineLevel="1"/>
    <col min="19" max="19" width="15.125" style="15" customWidth="1" outlineLevel="1"/>
    <col min="20" max="21" width="12.375" style="14" customWidth="1" outlineLevel="1"/>
    <col min="22" max="22" width="12.625" style="13" customWidth="1" outlineLevel="1"/>
    <col min="23" max="23" width="12.625" style="14" customWidth="1" outlineLevel="1"/>
    <col min="24" max="24" width="23" style="12" customWidth="1" outlineLevel="1"/>
    <col min="25" max="25" width="7.25" style="14" customWidth="1" outlineLevel="1"/>
    <col min="26" max="28" width="7.25" style="14" customWidth="1"/>
    <col min="29" max="29" width="7.25" style="17" customWidth="1"/>
    <col min="30" max="30" width="7.25" style="14" customWidth="1"/>
    <col min="31" max="31" width="8.375" style="14" customWidth="1"/>
    <col min="32" max="33" width="7.25" style="14" customWidth="1"/>
    <col min="34" max="34" width="14.875" style="14" customWidth="1"/>
    <col min="35" max="35" width="15.875" style="14" customWidth="1"/>
    <col min="36" max="36" width="10.75" style="14" customWidth="1"/>
    <col min="37" max="37" width="24.5" style="12" customWidth="1"/>
    <col min="38" max="38" width="20" style="12" customWidth="1"/>
    <col min="39" max="39" width="14.5" style="13" customWidth="1"/>
    <col min="40" max="16384" width="9" style="12"/>
  </cols>
  <sheetData>
    <row r="1" s="2" customFormat="1" ht="45.75" customHeight="1" spans="1:39">
      <c r="A1" s="7" t="s">
        <v>27</v>
      </c>
      <c r="B1" s="7" t="s">
        <v>28</v>
      </c>
      <c r="C1" s="7" t="s">
        <v>29</v>
      </c>
      <c r="D1" s="18" t="s">
        <v>30</v>
      </c>
      <c r="E1" s="18" t="s">
        <v>31</v>
      </c>
      <c r="F1" s="18" t="s">
        <v>32</v>
      </c>
      <c r="G1" s="18" t="s">
        <v>33</v>
      </c>
      <c r="H1" s="19" t="s">
        <v>34</v>
      </c>
      <c r="I1" s="33" t="s">
        <v>35</v>
      </c>
      <c r="J1" s="7" t="s">
        <v>36</v>
      </c>
      <c r="K1" s="33" t="s">
        <v>37</v>
      </c>
      <c r="L1" s="7" t="s">
        <v>2</v>
      </c>
      <c r="M1" s="7" t="s">
        <v>38</v>
      </c>
      <c r="N1" s="7" t="s">
        <v>39</v>
      </c>
      <c r="O1" s="33" t="s">
        <v>40</v>
      </c>
      <c r="P1" s="33" t="s">
        <v>41</v>
      </c>
      <c r="Q1" s="7" t="s">
        <v>42</v>
      </c>
      <c r="R1" s="48" t="s">
        <v>43</v>
      </c>
      <c r="S1" s="7" t="s">
        <v>44</v>
      </c>
      <c r="T1" s="49" t="s">
        <v>45</v>
      </c>
      <c r="U1" s="49" t="s">
        <v>46</v>
      </c>
      <c r="V1" s="7" t="s">
        <v>47</v>
      </c>
      <c r="W1" s="7" t="s">
        <v>48</v>
      </c>
      <c r="X1" s="33" t="s">
        <v>49</v>
      </c>
      <c r="Y1" s="33" t="s">
        <v>52</v>
      </c>
      <c r="Z1" s="7" t="s">
        <v>53</v>
      </c>
      <c r="AA1" s="7" t="s">
        <v>54</v>
      </c>
      <c r="AB1" s="33" t="s">
        <v>55</v>
      </c>
      <c r="AC1" s="64" t="s">
        <v>56</v>
      </c>
      <c r="AD1" s="33" t="s">
        <v>55</v>
      </c>
      <c r="AE1" s="33">
        <v>2020</v>
      </c>
      <c r="AF1" s="33">
        <v>2020</v>
      </c>
      <c r="AG1" s="33">
        <v>2021</v>
      </c>
      <c r="AH1" s="33" t="s">
        <v>55</v>
      </c>
      <c r="AI1" s="33" t="s">
        <v>62</v>
      </c>
      <c r="AJ1" s="33" t="s">
        <v>63</v>
      </c>
      <c r="AK1" s="33" t="s">
        <v>64</v>
      </c>
      <c r="AM1" s="3"/>
    </row>
    <row r="2" customHeight="1" spans="1:41">
      <c r="A2" s="20">
        <v>43373</v>
      </c>
      <c r="B2" s="21">
        <v>50</v>
      </c>
      <c r="C2" s="21"/>
      <c r="D2" s="21">
        <f>B2-C2</f>
        <v>50</v>
      </c>
      <c r="E2" s="22" t="s">
        <v>645</v>
      </c>
      <c r="F2" s="21"/>
      <c r="G2" s="21"/>
      <c r="H2" s="20">
        <v>43452</v>
      </c>
      <c r="I2" s="26">
        <v>2.492</v>
      </c>
      <c r="J2" s="22" t="s">
        <v>107</v>
      </c>
      <c r="K2" s="26">
        <v>1</v>
      </c>
      <c r="L2" s="34" t="s">
        <v>646</v>
      </c>
      <c r="M2" s="26">
        <v>1</v>
      </c>
      <c r="N2" s="34" t="s">
        <v>647</v>
      </c>
      <c r="O2" s="35" t="s">
        <v>25</v>
      </c>
      <c r="P2" s="26" t="s">
        <v>86</v>
      </c>
      <c r="Q2" s="34" t="s">
        <v>648</v>
      </c>
      <c r="R2" s="50">
        <v>2.5</v>
      </c>
      <c r="S2" s="51" t="s">
        <v>149</v>
      </c>
      <c r="T2" s="27">
        <v>43465</v>
      </c>
      <c r="U2" s="27">
        <v>43364</v>
      </c>
      <c r="V2" s="22"/>
      <c r="W2" s="26"/>
      <c r="X2" s="21"/>
      <c r="Y2" s="26"/>
      <c r="Z2" s="26"/>
      <c r="AA2" s="26"/>
      <c r="AB2" s="26">
        <f t="shared" ref="AB2:AB10" si="0">SUM(Z2:AA2)</f>
        <v>0</v>
      </c>
      <c r="AC2" s="65">
        <v>2.492</v>
      </c>
      <c r="AD2" s="26">
        <f t="shared" ref="AD2:AD21" si="1">SUM(AC2)</f>
        <v>2.492</v>
      </c>
      <c r="AE2" s="26"/>
      <c r="AF2" s="26"/>
      <c r="AG2" s="26"/>
      <c r="AH2" s="26"/>
      <c r="AI2" s="26">
        <f t="shared" ref="AI2:AI10" si="2">AB2+AD2</f>
        <v>2.492</v>
      </c>
      <c r="AJ2" s="68">
        <f t="shared" ref="AJ2:AJ10" si="3">R2-AI2</f>
        <v>0.00800000000000001</v>
      </c>
      <c r="AK2" s="21" t="s">
        <v>100</v>
      </c>
      <c r="AL2" s="12" t="s">
        <v>649</v>
      </c>
      <c r="AM2" s="69"/>
      <c r="AN2" s="70"/>
      <c r="AO2" s="83"/>
    </row>
    <row r="3" customHeight="1" spans="1:41">
      <c r="A3" s="21"/>
      <c r="B3" s="21"/>
      <c r="C3" s="21"/>
      <c r="D3" s="21"/>
      <c r="E3" s="22" t="s">
        <v>645</v>
      </c>
      <c r="F3" s="21"/>
      <c r="G3" s="21"/>
      <c r="H3" s="20">
        <v>43452</v>
      </c>
      <c r="I3" s="26">
        <v>2.5</v>
      </c>
      <c r="J3" s="22" t="s">
        <v>107</v>
      </c>
      <c r="K3" s="26">
        <v>2</v>
      </c>
      <c r="L3" s="34"/>
      <c r="M3" s="26">
        <v>1</v>
      </c>
      <c r="N3" s="34" t="s">
        <v>650</v>
      </c>
      <c r="O3" s="35" t="s">
        <v>25</v>
      </c>
      <c r="P3" s="26" t="s">
        <v>86</v>
      </c>
      <c r="Q3" s="34" t="s">
        <v>648</v>
      </c>
      <c r="R3" s="50">
        <v>2.5</v>
      </c>
      <c r="S3" s="51" t="s">
        <v>149</v>
      </c>
      <c r="T3" s="27">
        <v>43465</v>
      </c>
      <c r="U3" s="27">
        <v>43364</v>
      </c>
      <c r="V3" s="22"/>
      <c r="W3" s="26"/>
      <c r="X3" s="21"/>
      <c r="Y3" s="26"/>
      <c r="Z3" s="26"/>
      <c r="AA3" s="26"/>
      <c r="AB3" s="26">
        <f t="shared" si="0"/>
        <v>0</v>
      </c>
      <c r="AC3" s="65">
        <v>2.5</v>
      </c>
      <c r="AD3" s="26">
        <f t="shared" si="1"/>
        <v>2.5</v>
      </c>
      <c r="AE3" s="26"/>
      <c r="AF3" s="26"/>
      <c r="AG3" s="26"/>
      <c r="AH3" s="26"/>
      <c r="AI3" s="26">
        <f t="shared" si="2"/>
        <v>2.5</v>
      </c>
      <c r="AJ3" s="71">
        <f t="shared" si="3"/>
        <v>0</v>
      </c>
      <c r="AK3" s="21" t="s">
        <v>74</v>
      </c>
      <c r="AM3" s="69"/>
      <c r="AN3" s="70"/>
      <c r="AO3" s="83"/>
    </row>
    <row r="4" customHeight="1" spans="1:41">
      <c r="A4" s="21"/>
      <c r="B4" s="21"/>
      <c r="C4" s="21"/>
      <c r="D4" s="21"/>
      <c r="E4" s="22" t="s">
        <v>645</v>
      </c>
      <c r="F4" s="21"/>
      <c r="G4" s="21"/>
      <c r="H4" s="21"/>
      <c r="I4" s="26"/>
      <c r="J4" s="22" t="s">
        <v>107</v>
      </c>
      <c r="K4" s="26">
        <v>3</v>
      </c>
      <c r="L4" s="34"/>
      <c r="M4" s="26">
        <v>1</v>
      </c>
      <c r="N4" s="34" t="s">
        <v>651</v>
      </c>
      <c r="O4" s="35" t="s">
        <v>25</v>
      </c>
      <c r="P4" s="26" t="s">
        <v>364</v>
      </c>
      <c r="Q4" s="34" t="s">
        <v>652</v>
      </c>
      <c r="R4" s="50">
        <v>5</v>
      </c>
      <c r="S4" s="51" t="s">
        <v>149</v>
      </c>
      <c r="T4" s="27">
        <v>43465</v>
      </c>
      <c r="U4" s="27">
        <v>43364</v>
      </c>
      <c r="V4" s="22" t="s">
        <v>653</v>
      </c>
      <c r="W4" s="26">
        <v>1598959155</v>
      </c>
      <c r="X4" s="21"/>
      <c r="Y4" s="26"/>
      <c r="Z4" s="26"/>
      <c r="AA4" s="26"/>
      <c r="AB4" s="26">
        <f t="shared" si="0"/>
        <v>0</v>
      </c>
      <c r="AC4" s="65">
        <v>4.99992</v>
      </c>
      <c r="AD4" s="65">
        <f t="shared" si="1"/>
        <v>4.99992</v>
      </c>
      <c r="AE4" s="26"/>
      <c r="AF4" s="26"/>
      <c r="AG4" s="26"/>
      <c r="AH4" s="26"/>
      <c r="AI4" s="26">
        <f t="shared" si="2"/>
        <v>4.99992</v>
      </c>
      <c r="AJ4" s="72">
        <f t="shared" si="3"/>
        <v>7.99999999996359e-5</v>
      </c>
      <c r="AK4" s="21" t="s">
        <v>74</v>
      </c>
      <c r="AL4" s="12" t="s">
        <v>649</v>
      </c>
      <c r="AM4" s="73" t="s">
        <v>654</v>
      </c>
      <c r="AN4" s="70"/>
      <c r="AO4" s="83"/>
    </row>
    <row r="5" customHeight="1" spans="1:41">
      <c r="A5" s="23"/>
      <c r="B5" s="24"/>
      <c r="C5" s="24"/>
      <c r="D5" s="21"/>
      <c r="E5" s="22" t="s">
        <v>645</v>
      </c>
      <c r="F5" s="21"/>
      <c r="G5" s="21"/>
      <c r="H5" s="21"/>
      <c r="I5" s="26"/>
      <c r="J5" s="22" t="s">
        <v>107</v>
      </c>
      <c r="K5" s="26">
        <v>4</v>
      </c>
      <c r="L5" s="34"/>
      <c r="M5" s="26">
        <v>1</v>
      </c>
      <c r="N5" s="34" t="s">
        <v>655</v>
      </c>
      <c r="O5" s="35" t="s">
        <v>25</v>
      </c>
      <c r="P5" s="26" t="s">
        <v>70</v>
      </c>
      <c r="Q5" s="34" t="s">
        <v>656</v>
      </c>
      <c r="R5" s="50">
        <v>5</v>
      </c>
      <c r="S5" s="51" t="s">
        <v>149</v>
      </c>
      <c r="T5" s="27">
        <v>43464</v>
      </c>
      <c r="U5" s="27">
        <v>43332</v>
      </c>
      <c r="V5" s="22"/>
      <c r="W5" s="26"/>
      <c r="X5" s="21"/>
      <c r="Y5" s="26"/>
      <c r="Z5" s="36">
        <v>5</v>
      </c>
      <c r="AA5" s="26"/>
      <c r="AB5" s="26">
        <f t="shared" si="0"/>
        <v>5</v>
      </c>
      <c r="AC5" s="65"/>
      <c r="AD5" s="26">
        <f t="shared" si="1"/>
        <v>0</v>
      </c>
      <c r="AE5" s="26"/>
      <c r="AF5" s="26"/>
      <c r="AG5" s="26"/>
      <c r="AH5" s="26"/>
      <c r="AI5" s="26">
        <f t="shared" si="2"/>
        <v>5</v>
      </c>
      <c r="AJ5" s="71">
        <f t="shared" si="3"/>
        <v>0</v>
      </c>
      <c r="AK5" s="21" t="s">
        <v>74</v>
      </c>
      <c r="AM5" s="69"/>
      <c r="AN5" s="70"/>
      <c r="AO5" s="83"/>
    </row>
    <row r="6" customHeight="1" spans="1:41">
      <c r="A6" s="21"/>
      <c r="B6" s="21"/>
      <c r="C6" s="24"/>
      <c r="D6" s="21"/>
      <c r="E6" s="22" t="s">
        <v>645</v>
      </c>
      <c r="F6" s="21"/>
      <c r="G6" s="21"/>
      <c r="H6" s="20"/>
      <c r="I6" s="26"/>
      <c r="J6" s="22" t="s">
        <v>107</v>
      </c>
      <c r="K6" s="26">
        <v>5</v>
      </c>
      <c r="L6" s="34"/>
      <c r="M6" s="26">
        <v>1</v>
      </c>
      <c r="N6" s="34" t="s">
        <v>113</v>
      </c>
      <c r="O6" s="35" t="s">
        <v>25</v>
      </c>
      <c r="P6" s="26" t="s">
        <v>114</v>
      </c>
      <c r="Q6" s="34" t="s">
        <v>657</v>
      </c>
      <c r="R6" s="50">
        <v>10</v>
      </c>
      <c r="S6" s="51" t="s">
        <v>149</v>
      </c>
      <c r="T6" s="27">
        <v>43464</v>
      </c>
      <c r="U6" s="27">
        <v>43364</v>
      </c>
      <c r="V6" s="22"/>
      <c r="W6" s="26"/>
      <c r="X6" s="21"/>
      <c r="Y6" s="26"/>
      <c r="Z6" s="26">
        <v>10</v>
      </c>
      <c r="AA6" s="26"/>
      <c r="AB6" s="26">
        <f t="shared" si="0"/>
        <v>10</v>
      </c>
      <c r="AC6" s="65"/>
      <c r="AD6" s="26">
        <f t="shared" si="1"/>
        <v>0</v>
      </c>
      <c r="AE6" s="26"/>
      <c r="AF6" s="26"/>
      <c r="AG6" s="26"/>
      <c r="AH6" s="26"/>
      <c r="AI6" s="26">
        <f t="shared" si="2"/>
        <v>10</v>
      </c>
      <c r="AJ6" s="71">
        <f t="shared" si="3"/>
        <v>0</v>
      </c>
      <c r="AK6" s="21" t="s">
        <v>74</v>
      </c>
      <c r="AM6" s="69"/>
      <c r="AN6" s="70"/>
      <c r="AO6" s="83"/>
    </row>
    <row r="7" customHeight="1" spans="1:41">
      <c r="A7" s="21"/>
      <c r="B7" s="21"/>
      <c r="C7" s="21"/>
      <c r="D7" s="21"/>
      <c r="E7" s="22" t="s">
        <v>645</v>
      </c>
      <c r="F7" s="21"/>
      <c r="G7" s="21"/>
      <c r="H7" s="20"/>
      <c r="I7" s="26"/>
      <c r="J7" s="22" t="s">
        <v>107</v>
      </c>
      <c r="K7" s="26">
        <v>6</v>
      </c>
      <c r="L7" s="34"/>
      <c r="M7" s="26">
        <v>1</v>
      </c>
      <c r="N7" s="34" t="s">
        <v>96</v>
      </c>
      <c r="O7" s="35" t="s">
        <v>25</v>
      </c>
      <c r="P7" s="26" t="s">
        <v>97</v>
      </c>
      <c r="Q7" s="34" t="s">
        <v>658</v>
      </c>
      <c r="R7" s="50">
        <v>10</v>
      </c>
      <c r="S7" s="51" t="s">
        <v>149</v>
      </c>
      <c r="T7" s="27">
        <v>43465</v>
      </c>
      <c r="U7" s="27">
        <v>43332</v>
      </c>
      <c r="V7" s="22"/>
      <c r="W7" s="26"/>
      <c r="X7" s="21"/>
      <c r="Y7" s="26"/>
      <c r="Z7" s="26">
        <v>9.9873</v>
      </c>
      <c r="AA7" s="26"/>
      <c r="AB7" s="26">
        <f t="shared" si="0"/>
        <v>9.9873</v>
      </c>
      <c r="AC7" s="65"/>
      <c r="AD7" s="26">
        <f t="shared" si="1"/>
        <v>0</v>
      </c>
      <c r="AE7" s="26"/>
      <c r="AF7" s="26"/>
      <c r="AG7" s="26"/>
      <c r="AH7" s="26"/>
      <c r="AI7" s="26">
        <f t="shared" si="2"/>
        <v>9.9873</v>
      </c>
      <c r="AJ7" s="72">
        <f t="shared" si="3"/>
        <v>0.0127000000000006</v>
      </c>
      <c r="AK7" s="21" t="s">
        <v>74</v>
      </c>
      <c r="AL7" s="12" t="s">
        <v>649</v>
      </c>
      <c r="AM7" s="69"/>
      <c r="AN7" s="70"/>
      <c r="AO7" s="83"/>
    </row>
    <row r="8" customHeight="1" spans="1:41">
      <c r="A8" s="21"/>
      <c r="B8" s="21"/>
      <c r="C8" s="21"/>
      <c r="D8" s="21"/>
      <c r="E8" s="22" t="s">
        <v>645</v>
      </c>
      <c r="F8" s="21"/>
      <c r="G8" s="21"/>
      <c r="H8" s="21"/>
      <c r="I8" s="26"/>
      <c r="J8" s="22" t="s">
        <v>107</v>
      </c>
      <c r="K8" s="26">
        <v>7</v>
      </c>
      <c r="L8" s="34"/>
      <c r="M8" s="26">
        <v>1</v>
      </c>
      <c r="N8" s="34" t="s">
        <v>659</v>
      </c>
      <c r="O8" s="35" t="s">
        <v>25</v>
      </c>
      <c r="P8" s="26" t="s">
        <v>205</v>
      </c>
      <c r="Q8" s="34" t="s">
        <v>660</v>
      </c>
      <c r="R8" s="50">
        <v>10</v>
      </c>
      <c r="S8" s="51" t="s">
        <v>149</v>
      </c>
      <c r="T8" s="27">
        <v>43464</v>
      </c>
      <c r="U8" s="27">
        <v>43374</v>
      </c>
      <c r="V8" s="22"/>
      <c r="W8" s="26">
        <v>13882470866</v>
      </c>
      <c r="X8" s="21"/>
      <c r="Y8" s="26"/>
      <c r="Z8" s="26"/>
      <c r="AA8" s="26"/>
      <c r="AB8" s="26">
        <f t="shared" si="0"/>
        <v>0</v>
      </c>
      <c r="AC8" s="65">
        <v>9.998</v>
      </c>
      <c r="AD8" s="26">
        <f t="shared" si="1"/>
        <v>9.998</v>
      </c>
      <c r="AE8" s="26"/>
      <c r="AF8" s="26"/>
      <c r="AG8" s="26"/>
      <c r="AH8" s="26"/>
      <c r="AI8" s="26">
        <f t="shared" si="2"/>
        <v>9.998</v>
      </c>
      <c r="AJ8" s="72">
        <f t="shared" si="3"/>
        <v>0.00200000000000067</v>
      </c>
      <c r="AK8" s="21" t="s">
        <v>74</v>
      </c>
      <c r="AL8" s="12" t="s">
        <v>649</v>
      </c>
      <c r="AM8" s="69"/>
      <c r="AN8" s="70"/>
      <c r="AO8" s="83"/>
    </row>
    <row r="9" customHeight="1" spans="1:41">
      <c r="A9" s="21"/>
      <c r="B9" s="21"/>
      <c r="C9" s="21"/>
      <c r="D9" s="21"/>
      <c r="E9" s="22" t="s">
        <v>645</v>
      </c>
      <c r="F9" s="21"/>
      <c r="G9" s="21"/>
      <c r="H9" s="21"/>
      <c r="I9" s="26"/>
      <c r="J9" s="22" t="s">
        <v>107</v>
      </c>
      <c r="K9" s="26">
        <v>8</v>
      </c>
      <c r="L9" s="34"/>
      <c r="M9" s="26">
        <v>1</v>
      </c>
      <c r="N9" s="34" t="s">
        <v>661</v>
      </c>
      <c r="O9" s="35" t="s">
        <v>25</v>
      </c>
      <c r="P9" s="26" t="s">
        <v>144</v>
      </c>
      <c r="Q9" s="34" t="s">
        <v>662</v>
      </c>
      <c r="R9" s="50">
        <v>5</v>
      </c>
      <c r="S9" s="51" t="s">
        <v>149</v>
      </c>
      <c r="T9" s="27">
        <v>43464</v>
      </c>
      <c r="U9" s="27">
        <v>43374</v>
      </c>
      <c r="V9" s="22"/>
      <c r="W9" s="26">
        <v>13795648882</v>
      </c>
      <c r="X9" s="21"/>
      <c r="Y9" s="26"/>
      <c r="Z9" s="26"/>
      <c r="AA9" s="26"/>
      <c r="AB9" s="26">
        <f t="shared" si="0"/>
        <v>0</v>
      </c>
      <c r="AC9" s="65">
        <v>4.9985</v>
      </c>
      <c r="AD9" s="26">
        <f t="shared" si="1"/>
        <v>4.9985</v>
      </c>
      <c r="AE9" s="26"/>
      <c r="AF9" s="26"/>
      <c r="AG9" s="26"/>
      <c r="AH9" s="26"/>
      <c r="AI9" s="26">
        <f t="shared" si="2"/>
        <v>4.9985</v>
      </c>
      <c r="AJ9" s="72">
        <f t="shared" si="3"/>
        <v>0.00150000000000006</v>
      </c>
      <c r="AK9" s="21" t="s">
        <v>74</v>
      </c>
      <c r="AL9" s="12" t="s">
        <v>649</v>
      </c>
      <c r="AM9" s="69"/>
      <c r="AN9" s="70"/>
      <c r="AO9" s="83"/>
    </row>
    <row r="10" ht="49.5" customHeight="1" spans="1:37">
      <c r="A10" s="25"/>
      <c r="B10" s="26">
        <v>2.415</v>
      </c>
      <c r="C10" s="26"/>
      <c r="D10" s="21"/>
      <c r="E10" s="22" t="s">
        <v>663</v>
      </c>
      <c r="F10" s="21"/>
      <c r="G10" s="21"/>
      <c r="H10" s="21"/>
      <c r="I10" s="26"/>
      <c r="J10" s="30" t="s">
        <v>664</v>
      </c>
      <c r="K10" s="36">
        <v>9</v>
      </c>
      <c r="L10" s="30" t="s">
        <v>665</v>
      </c>
      <c r="M10" s="26">
        <v>1</v>
      </c>
      <c r="N10" s="34" t="s">
        <v>666</v>
      </c>
      <c r="O10" s="35" t="s">
        <v>25</v>
      </c>
      <c r="P10" s="26" t="s">
        <v>182</v>
      </c>
      <c r="Q10" s="34" t="s">
        <v>667</v>
      </c>
      <c r="R10" s="50">
        <v>2.415</v>
      </c>
      <c r="S10" s="51" t="s">
        <v>93</v>
      </c>
      <c r="T10" s="27">
        <v>43464</v>
      </c>
      <c r="U10" s="27"/>
      <c r="V10" s="22"/>
      <c r="W10" s="26"/>
      <c r="X10" s="21"/>
      <c r="Y10" s="26"/>
      <c r="Z10" s="26"/>
      <c r="AA10" s="26"/>
      <c r="AB10" s="26">
        <f t="shared" si="0"/>
        <v>0</v>
      </c>
      <c r="AC10" s="65">
        <v>2.415</v>
      </c>
      <c r="AD10" s="26">
        <f t="shared" si="1"/>
        <v>2.415</v>
      </c>
      <c r="AE10" s="26"/>
      <c r="AF10" s="26"/>
      <c r="AG10" s="26"/>
      <c r="AH10" s="26"/>
      <c r="AI10" s="26">
        <f t="shared" si="2"/>
        <v>2.415</v>
      </c>
      <c r="AJ10" s="68">
        <f t="shared" si="3"/>
        <v>0</v>
      </c>
      <c r="AK10" s="21" t="s">
        <v>668</v>
      </c>
    </row>
    <row r="11" customHeight="1" spans="1:37">
      <c r="A11" s="27">
        <v>43422</v>
      </c>
      <c r="B11" s="26">
        <v>37.2</v>
      </c>
      <c r="C11" s="26"/>
      <c r="D11" s="21"/>
      <c r="E11" s="22" t="s">
        <v>669</v>
      </c>
      <c r="F11" s="21"/>
      <c r="G11" s="21"/>
      <c r="H11" s="21"/>
      <c r="I11" s="26"/>
      <c r="J11" s="22" t="s">
        <v>107</v>
      </c>
      <c r="K11" s="26">
        <v>10</v>
      </c>
      <c r="L11" s="34" t="s">
        <v>670</v>
      </c>
      <c r="M11" s="26">
        <v>1</v>
      </c>
      <c r="N11" s="34" t="s">
        <v>363</v>
      </c>
      <c r="O11" s="26" t="s">
        <v>25</v>
      </c>
      <c r="P11" s="26" t="s">
        <v>364</v>
      </c>
      <c r="Q11" s="34" t="s">
        <v>671</v>
      </c>
      <c r="R11" s="52">
        <v>4</v>
      </c>
      <c r="S11" s="34" t="s">
        <v>268</v>
      </c>
      <c r="T11" s="27">
        <v>43464</v>
      </c>
      <c r="U11" s="27">
        <v>43438</v>
      </c>
      <c r="V11" s="22"/>
      <c r="W11" s="26">
        <v>15984959155</v>
      </c>
      <c r="X11" s="21"/>
      <c r="Y11" s="26"/>
      <c r="Z11" s="26"/>
      <c r="AA11" s="26"/>
      <c r="AB11" s="26">
        <f t="shared" ref="AB11:AB20" si="4">SUM(Z11:AA11)</f>
        <v>0</v>
      </c>
      <c r="AC11" s="65">
        <v>4</v>
      </c>
      <c r="AD11" s="26">
        <f t="shared" si="1"/>
        <v>4</v>
      </c>
      <c r="AE11" s="26"/>
      <c r="AF11" s="26"/>
      <c r="AG11" s="26"/>
      <c r="AH11" s="26"/>
      <c r="AI11" s="26">
        <f t="shared" ref="AI11:AI20" si="5">AB11+AD11</f>
        <v>4</v>
      </c>
      <c r="AJ11" s="71">
        <f t="shared" ref="AJ11:AJ20" si="6">R11-AI11</f>
        <v>0</v>
      </c>
      <c r="AK11" s="21" t="s">
        <v>74</v>
      </c>
    </row>
    <row r="12" customHeight="1" spans="1:37">
      <c r="A12" s="26"/>
      <c r="B12" s="26">
        <v>13.5</v>
      </c>
      <c r="C12" s="26"/>
      <c r="D12" s="21"/>
      <c r="E12" s="22" t="s">
        <v>669</v>
      </c>
      <c r="F12" s="21"/>
      <c r="G12" s="21"/>
      <c r="H12" s="21"/>
      <c r="I12" s="26"/>
      <c r="J12" s="22" t="s">
        <v>107</v>
      </c>
      <c r="K12" s="26">
        <v>11</v>
      </c>
      <c r="L12" s="34"/>
      <c r="M12" s="26">
        <v>1</v>
      </c>
      <c r="N12" s="34" t="s">
        <v>672</v>
      </c>
      <c r="O12" s="26" t="s">
        <v>25</v>
      </c>
      <c r="P12" s="26" t="s">
        <v>167</v>
      </c>
      <c r="Q12" s="34" t="s">
        <v>673</v>
      </c>
      <c r="R12" s="53">
        <v>3.5</v>
      </c>
      <c r="S12" s="34" t="s">
        <v>268</v>
      </c>
      <c r="T12" s="27">
        <v>43464</v>
      </c>
      <c r="U12" s="27">
        <v>43438</v>
      </c>
      <c r="V12" s="22"/>
      <c r="W12" s="26"/>
      <c r="X12" s="21"/>
      <c r="Y12" s="26"/>
      <c r="Z12" s="26"/>
      <c r="AA12" s="26"/>
      <c r="AB12" s="26">
        <f t="shared" si="4"/>
        <v>0</v>
      </c>
      <c r="AC12" s="65">
        <v>3.5</v>
      </c>
      <c r="AD12" s="26">
        <f t="shared" si="1"/>
        <v>3.5</v>
      </c>
      <c r="AE12" s="26"/>
      <c r="AF12" s="26"/>
      <c r="AG12" s="26"/>
      <c r="AH12" s="26"/>
      <c r="AI12" s="26">
        <f t="shared" si="5"/>
        <v>3.5</v>
      </c>
      <c r="AJ12" s="71">
        <f t="shared" si="6"/>
        <v>0</v>
      </c>
      <c r="AK12" s="21" t="s">
        <v>74</v>
      </c>
    </row>
    <row r="13" customHeight="1" spans="1:38">
      <c r="A13" s="26" t="s">
        <v>55</v>
      </c>
      <c r="B13" s="28">
        <f>SUM(B2:B12)</f>
        <v>103.115</v>
      </c>
      <c r="C13" s="26"/>
      <c r="D13" s="21"/>
      <c r="E13" s="22" t="s">
        <v>669</v>
      </c>
      <c r="F13" s="21"/>
      <c r="G13" s="21"/>
      <c r="H13" s="21"/>
      <c r="I13" s="26"/>
      <c r="J13" s="22" t="s">
        <v>107</v>
      </c>
      <c r="K13" s="26">
        <v>11</v>
      </c>
      <c r="L13" s="34"/>
      <c r="M13" s="26">
        <v>1</v>
      </c>
      <c r="N13" s="34" t="s">
        <v>672</v>
      </c>
      <c r="O13" s="26" t="s">
        <v>25</v>
      </c>
      <c r="P13" s="26" t="s">
        <v>167</v>
      </c>
      <c r="Q13" s="34" t="s">
        <v>674</v>
      </c>
      <c r="R13" s="53">
        <v>1.35</v>
      </c>
      <c r="S13" s="34" t="s">
        <v>268</v>
      </c>
      <c r="T13" s="27">
        <v>43464</v>
      </c>
      <c r="U13" s="27">
        <v>43438</v>
      </c>
      <c r="V13" s="22"/>
      <c r="W13" s="26"/>
      <c r="X13" s="21"/>
      <c r="Y13" s="26"/>
      <c r="Z13" s="26"/>
      <c r="AA13" s="26"/>
      <c r="AB13" s="26">
        <f t="shared" si="4"/>
        <v>0</v>
      </c>
      <c r="AC13" s="65">
        <v>1.3</v>
      </c>
      <c r="AD13" s="26">
        <f t="shared" si="1"/>
        <v>1.3</v>
      </c>
      <c r="AE13" s="26"/>
      <c r="AF13" s="26"/>
      <c r="AG13" s="26"/>
      <c r="AH13" s="26"/>
      <c r="AI13" s="26">
        <f t="shared" si="5"/>
        <v>1.3</v>
      </c>
      <c r="AJ13" s="71">
        <f t="shared" si="6"/>
        <v>0.05</v>
      </c>
      <c r="AK13" s="21" t="s">
        <v>74</v>
      </c>
      <c r="AL13" s="12" t="s">
        <v>649</v>
      </c>
    </row>
    <row r="14" customHeight="1" spans="1:37">
      <c r="A14" s="27">
        <v>43719</v>
      </c>
      <c r="B14" s="26">
        <v>59.95</v>
      </c>
      <c r="C14" s="26"/>
      <c r="D14" s="21"/>
      <c r="E14" s="22" t="s">
        <v>669</v>
      </c>
      <c r="F14" s="21"/>
      <c r="G14" s="21"/>
      <c r="H14" s="21"/>
      <c r="I14" s="26"/>
      <c r="J14" s="22" t="s">
        <v>107</v>
      </c>
      <c r="K14" s="26">
        <v>12</v>
      </c>
      <c r="L14" s="34"/>
      <c r="M14" s="26">
        <v>1</v>
      </c>
      <c r="N14" s="34" t="s">
        <v>675</v>
      </c>
      <c r="O14" s="26" t="s">
        <v>25</v>
      </c>
      <c r="P14" s="26" t="s">
        <v>132</v>
      </c>
      <c r="Q14" s="34" t="s">
        <v>676</v>
      </c>
      <c r="R14" s="53">
        <v>4.56</v>
      </c>
      <c r="S14" s="34" t="s">
        <v>268</v>
      </c>
      <c r="T14" s="27">
        <v>43464</v>
      </c>
      <c r="U14" s="27">
        <v>43438</v>
      </c>
      <c r="V14" s="22"/>
      <c r="W14" s="26"/>
      <c r="X14" s="21"/>
      <c r="Y14" s="26"/>
      <c r="Z14" s="26"/>
      <c r="AA14" s="26"/>
      <c r="AB14" s="26">
        <f t="shared" si="4"/>
        <v>0</v>
      </c>
      <c r="AC14" s="65">
        <v>4.56</v>
      </c>
      <c r="AD14" s="26">
        <f t="shared" si="1"/>
        <v>4.56</v>
      </c>
      <c r="AE14" s="26"/>
      <c r="AF14" s="26"/>
      <c r="AG14" s="26"/>
      <c r="AH14" s="26"/>
      <c r="AI14" s="26">
        <f t="shared" si="5"/>
        <v>4.56</v>
      </c>
      <c r="AJ14" s="71">
        <f t="shared" si="6"/>
        <v>0</v>
      </c>
      <c r="AK14" s="21" t="s">
        <v>74</v>
      </c>
    </row>
    <row r="15" customHeight="1" spans="1:38">
      <c r="A15" s="21"/>
      <c r="B15" s="21"/>
      <c r="C15" s="21"/>
      <c r="D15" s="21"/>
      <c r="E15" s="22" t="s">
        <v>669</v>
      </c>
      <c r="F15" s="21"/>
      <c r="G15" s="21"/>
      <c r="H15" s="21"/>
      <c r="I15" s="26"/>
      <c r="J15" s="22" t="s">
        <v>107</v>
      </c>
      <c r="K15" s="26">
        <v>13</v>
      </c>
      <c r="L15" s="34"/>
      <c r="M15" s="26">
        <v>1</v>
      </c>
      <c r="N15" s="34" t="s">
        <v>675</v>
      </c>
      <c r="O15" s="26" t="s">
        <v>25</v>
      </c>
      <c r="P15" s="26" t="s">
        <v>132</v>
      </c>
      <c r="Q15" s="34" t="s">
        <v>677</v>
      </c>
      <c r="R15" s="50">
        <v>4.134</v>
      </c>
      <c r="S15" s="34" t="s">
        <v>268</v>
      </c>
      <c r="T15" s="27">
        <v>43465</v>
      </c>
      <c r="U15" s="27">
        <v>43438</v>
      </c>
      <c r="V15" s="22"/>
      <c r="W15" s="26" t="s">
        <v>678</v>
      </c>
      <c r="X15" s="21"/>
      <c r="Y15" s="26"/>
      <c r="Z15" s="26"/>
      <c r="AA15" s="26"/>
      <c r="AB15" s="26">
        <f t="shared" si="4"/>
        <v>0</v>
      </c>
      <c r="AC15" s="65">
        <v>3.25</v>
      </c>
      <c r="AD15" s="26">
        <f t="shared" si="1"/>
        <v>3.25</v>
      </c>
      <c r="AE15" s="26"/>
      <c r="AF15" s="26"/>
      <c r="AG15" s="26"/>
      <c r="AH15" s="26"/>
      <c r="AI15" s="26">
        <f t="shared" si="5"/>
        <v>3.25</v>
      </c>
      <c r="AJ15" s="68">
        <f t="shared" si="6"/>
        <v>0.884</v>
      </c>
      <c r="AK15" s="21" t="s">
        <v>74</v>
      </c>
      <c r="AL15" s="12" t="s">
        <v>679</v>
      </c>
    </row>
    <row r="16" customHeight="1" spans="1:38">
      <c r="A16" s="21"/>
      <c r="B16" s="21"/>
      <c r="C16" s="21"/>
      <c r="D16" s="21"/>
      <c r="E16" s="22" t="s">
        <v>669</v>
      </c>
      <c r="F16" s="21"/>
      <c r="G16" s="21"/>
      <c r="H16" s="21"/>
      <c r="I16" s="26"/>
      <c r="J16" s="22" t="s">
        <v>107</v>
      </c>
      <c r="K16" s="26">
        <v>14</v>
      </c>
      <c r="L16" s="34"/>
      <c r="M16" s="26">
        <v>1</v>
      </c>
      <c r="N16" s="34" t="s">
        <v>680</v>
      </c>
      <c r="O16" s="26" t="s">
        <v>25</v>
      </c>
      <c r="P16" s="26" t="s">
        <v>313</v>
      </c>
      <c r="Q16" s="34" t="s">
        <v>681</v>
      </c>
      <c r="R16" s="54">
        <v>2.74</v>
      </c>
      <c r="S16" s="34" t="s">
        <v>268</v>
      </c>
      <c r="T16" s="27">
        <v>43464</v>
      </c>
      <c r="U16" s="27">
        <v>43438</v>
      </c>
      <c r="V16" s="22"/>
      <c r="W16" s="26"/>
      <c r="X16" s="21"/>
      <c r="Y16" s="26"/>
      <c r="Z16" s="26"/>
      <c r="AA16" s="26"/>
      <c r="AB16" s="26">
        <f t="shared" si="4"/>
        <v>0</v>
      </c>
      <c r="AC16" s="65">
        <v>2.72</v>
      </c>
      <c r="AD16" s="26">
        <f t="shared" si="1"/>
        <v>2.72</v>
      </c>
      <c r="AE16" s="26"/>
      <c r="AF16" s="26"/>
      <c r="AG16" s="26"/>
      <c r="AH16" s="26"/>
      <c r="AI16" s="26">
        <f t="shared" si="5"/>
        <v>2.72</v>
      </c>
      <c r="AJ16" s="68">
        <f t="shared" si="6"/>
        <v>0.02</v>
      </c>
      <c r="AK16" s="21" t="s">
        <v>74</v>
      </c>
      <c r="AL16" s="12" t="s">
        <v>679</v>
      </c>
    </row>
    <row r="17" customHeight="1" spans="1:37">
      <c r="A17" s="21"/>
      <c r="B17" s="21"/>
      <c r="C17" s="21"/>
      <c r="D17" s="21"/>
      <c r="E17" s="22" t="s">
        <v>669</v>
      </c>
      <c r="F17" s="21"/>
      <c r="G17" s="21"/>
      <c r="H17" s="21"/>
      <c r="I17" s="26"/>
      <c r="J17" s="22" t="s">
        <v>107</v>
      </c>
      <c r="K17" s="26">
        <v>15</v>
      </c>
      <c r="L17" s="34"/>
      <c r="M17" s="26">
        <v>1</v>
      </c>
      <c r="N17" s="34" t="s">
        <v>182</v>
      </c>
      <c r="O17" s="26" t="s">
        <v>25</v>
      </c>
      <c r="P17" s="26" t="s">
        <v>182</v>
      </c>
      <c r="Q17" s="34" t="s">
        <v>682</v>
      </c>
      <c r="R17" s="53">
        <v>4.8</v>
      </c>
      <c r="S17" s="34" t="s">
        <v>268</v>
      </c>
      <c r="T17" s="27">
        <v>43464</v>
      </c>
      <c r="U17" s="27">
        <v>43438</v>
      </c>
      <c r="V17" s="22"/>
      <c r="W17" s="26">
        <v>13981572400</v>
      </c>
      <c r="X17" s="21"/>
      <c r="Y17" s="26"/>
      <c r="Z17" s="26"/>
      <c r="AA17" s="26"/>
      <c r="AB17" s="26">
        <f t="shared" si="4"/>
        <v>0</v>
      </c>
      <c r="AC17" s="65">
        <v>4.8</v>
      </c>
      <c r="AD17" s="26">
        <f t="shared" si="1"/>
        <v>4.8</v>
      </c>
      <c r="AE17" s="26"/>
      <c r="AF17" s="26"/>
      <c r="AG17" s="26"/>
      <c r="AH17" s="26"/>
      <c r="AI17" s="26">
        <f t="shared" si="5"/>
        <v>4.8</v>
      </c>
      <c r="AJ17" s="71">
        <f t="shared" si="6"/>
        <v>0</v>
      </c>
      <c r="AK17" s="21" t="s">
        <v>74</v>
      </c>
    </row>
    <row r="18" customHeight="1" spans="1:38">
      <c r="A18" s="20"/>
      <c r="B18" s="21"/>
      <c r="C18" s="21"/>
      <c r="D18" s="21"/>
      <c r="E18" s="22" t="s">
        <v>669</v>
      </c>
      <c r="F18" s="21"/>
      <c r="G18" s="21"/>
      <c r="H18" s="21"/>
      <c r="I18" s="26"/>
      <c r="J18" s="22" t="s">
        <v>107</v>
      </c>
      <c r="K18" s="26">
        <v>16</v>
      </c>
      <c r="L18" s="34"/>
      <c r="M18" s="26">
        <v>1</v>
      </c>
      <c r="N18" s="34" t="s">
        <v>443</v>
      </c>
      <c r="O18" s="26" t="s">
        <v>25</v>
      </c>
      <c r="P18" s="26" t="s">
        <v>443</v>
      </c>
      <c r="Q18" s="34" t="s">
        <v>683</v>
      </c>
      <c r="R18" s="54">
        <v>10</v>
      </c>
      <c r="S18" s="34" t="s">
        <v>268</v>
      </c>
      <c r="T18" s="27">
        <v>43610</v>
      </c>
      <c r="U18" s="27">
        <v>43462</v>
      </c>
      <c r="V18" s="22"/>
      <c r="W18" s="26" t="s">
        <v>684</v>
      </c>
      <c r="X18" s="21"/>
      <c r="Y18" s="26"/>
      <c r="Z18" s="26"/>
      <c r="AA18" s="26"/>
      <c r="AB18" s="26">
        <f t="shared" si="4"/>
        <v>0</v>
      </c>
      <c r="AC18" s="65">
        <v>9.98366</v>
      </c>
      <c r="AD18" s="26">
        <f t="shared" si="1"/>
        <v>9.98366</v>
      </c>
      <c r="AE18" s="26"/>
      <c r="AF18" s="26"/>
      <c r="AG18" s="26"/>
      <c r="AH18" s="26"/>
      <c r="AI18" s="26">
        <f t="shared" si="5"/>
        <v>9.98366</v>
      </c>
      <c r="AJ18" s="68">
        <f t="shared" si="6"/>
        <v>0.0163399999999996</v>
      </c>
      <c r="AK18" s="21" t="s">
        <v>74</v>
      </c>
      <c r="AL18" s="12" t="s">
        <v>679</v>
      </c>
    </row>
    <row r="19" customHeight="1" spans="1:37">
      <c r="A19" s="21"/>
      <c r="B19" s="21"/>
      <c r="C19" s="21"/>
      <c r="D19" s="21"/>
      <c r="E19" s="22" t="s">
        <v>669</v>
      </c>
      <c r="F19" s="21"/>
      <c r="G19" s="21"/>
      <c r="H19" s="21"/>
      <c r="I19" s="26"/>
      <c r="J19" s="22" t="s">
        <v>107</v>
      </c>
      <c r="K19" s="26">
        <v>17</v>
      </c>
      <c r="L19" s="34"/>
      <c r="M19" s="26">
        <v>1</v>
      </c>
      <c r="N19" s="34" t="s">
        <v>685</v>
      </c>
      <c r="O19" s="26" t="s">
        <v>25</v>
      </c>
      <c r="P19" s="26" t="s">
        <v>685</v>
      </c>
      <c r="Q19" s="34" t="s">
        <v>686</v>
      </c>
      <c r="R19" s="53">
        <v>2</v>
      </c>
      <c r="S19" s="34" t="s">
        <v>268</v>
      </c>
      <c r="T19" s="27">
        <v>43464</v>
      </c>
      <c r="U19" s="27">
        <v>43438</v>
      </c>
      <c r="V19" s="22"/>
      <c r="W19" s="26"/>
      <c r="X19" s="21"/>
      <c r="Y19" s="26"/>
      <c r="Z19" s="26"/>
      <c r="AA19" s="26"/>
      <c r="AB19" s="26">
        <f t="shared" si="4"/>
        <v>0</v>
      </c>
      <c r="AC19" s="65">
        <v>2</v>
      </c>
      <c r="AD19" s="26">
        <f t="shared" si="1"/>
        <v>2</v>
      </c>
      <c r="AE19" s="26"/>
      <c r="AF19" s="26"/>
      <c r="AG19" s="26"/>
      <c r="AH19" s="26"/>
      <c r="AI19" s="26">
        <f t="shared" si="5"/>
        <v>2</v>
      </c>
      <c r="AJ19" s="68">
        <f t="shared" si="6"/>
        <v>0</v>
      </c>
      <c r="AK19" s="21" t="s">
        <v>74</v>
      </c>
    </row>
    <row r="20" customHeight="1" spans="1:37">
      <c r="A20" s="21"/>
      <c r="B20" s="21"/>
      <c r="C20" s="21"/>
      <c r="D20" s="21"/>
      <c r="E20" s="22" t="s">
        <v>687</v>
      </c>
      <c r="F20" s="21"/>
      <c r="G20" s="21"/>
      <c r="H20" s="21"/>
      <c r="I20" s="26"/>
      <c r="J20" s="22" t="s">
        <v>107</v>
      </c>
      <c r="K20" s="26">
        <v>18</v>
      </c>
      <c r="L20" s="22" t="s">
        <v>688</v>
      </c>
      <c r="M20" s="26">
        <v>1</v>
      </c>
      <c r="N20" s="34" t="s">
        <v>689</v>
      </c>
      <c r="O20" s="26" t="s">
        <v>25</v>
      </c>
      <c r="P20" s="26" t="s">
        <v>205</v>
      </c>
      <c r="Q20" s="34" t="s">
        <v>690</v>
      </c>
      <c r="R20" s="53">
        <v>13.5</v>
      </c>
      <c r="S20" s="34" t="s">
        <v>268</v>
      </c>
      <c r="T20" s="55">
        <v>43496</v>
      </c>
      <c r="U20" s="27">
        <v>43462</v>
      </c>
      <c r="V20" s="22"/>
      <c r="W20" s="26">
        <v>13882470866</v>
      </c>
      <c r="X20" s="21"/>
      <c r="Y20" s="26"/>
      <c r="Z20" s="26"/>
      <c r="AA20" s="26"/>
      <c r="AB20" s="26">
        <f t="shared" si="4"/>
        <v>0</v>
      </c>
      <c r="AC20" s="65">
        <v>13.496</v>
      </c>
      <c r="AD20" s="26">
        <f t="shared" si="1"/>
        <v>13.496</v>
      </c>
      <c r="AE20" s="26"/>
      <c r="AF20" s="26"/>
      <c r="AG20" s="26"/>
      <c r="AH20" s="26"/>
      <c r="AI20" s="26">
        <f t="shared" si="5"/>
        <v>13.496</v>
      </c>
      <c r="AJ20" s="68">
        <f t="shared" si="6"/>
        <v>0.00399999999999956</v>
      </c>
      <c r="AK20" s="21" t="s">
        <v>74</v>
      </c>
    </row>
    <row r="21" customHeight="1" spans="1:37">
      <c r="A21" s="29"/>
      <c r="B21" s="29"/>
      <c r="C21" s="29"/>
      <c r="D21" s="29"/>
      <c r="E21" s="30"/>
      <c r="F21" s="29"/>
      <c r="G21" s="29"/>
      <c r="H21" s="29"/>
      <c r="I21" s="36"/>
      <c r="J21" s="30"/>
      <c r="K21" s="36"/>
      <c r="L21" s="30"/>
      <c r="M21" s="36"/>
      <c r="N21" s="37"/>
      <c r="O21" s="36"/>
      <c r="P21" s="36" t="s">
        <v>55</v>
      </c>
      <c r="Q21" s="56">
        <v>102.999</v>
      </c>
      <c r="R21" s="57"/>
      <c r="S21" s="37"/>
      <c r="T21" s="36"/>
      <c r="U21" s="36"/>
      <c r="V21" s="30"/>
      <c r="W21" s="36"/>
      <c r="X21" s="29"/>
      <c r="Y21" s="36"/>
      <c r="Z21" s="36"/>
      <c r="AA21" s="36"/>
      <c r="AB21" s="36"/>
      <c r="AC21" s="65"/>
      <c r="AD21" s="36">
        <f t="shared" si="1"/>
        <v>0</v>
      </c>
      <c r="AE21" s="36"/>
      <c r="AF21" s="36"/>
      <c r="AG21" s="36"/>
      <c r="AH21" s="36"/>
      <c r="AI21" s="36"/>
      <c r="AJ21" s="74">
        <f>SUM(AJ2:AJ20)</f>
        <v>0.998620000000001</v>
      </c>
      <c r="AK21" s="29"/>
    </row>
    <row r="22" customHeight="1" spans="1:37">
      <c r="A22" s="29"/>
      <c r="B22" s="29" t="s">
        <v>691</v>
      </c>
      <c r="C22" s="29"/>
      <c r="D22" s="29"/>
      <c r="E22" s="30"/>
      <c r="F22" s="29"/>
      <c r="G22" s="29"/>
      <c r="H22" s="29"/>
      <c r="I22" s="36"/>
      <c r="J22" s="30"/>
      <c r="K22" s="36"/>
      <c r="L22" s="30"/>
      <c r="M22" s="36"/>
      <c r="N22" s="37"/>
      <c r="O22" s="36"/>
      <c r="P22" s="36"/>
      <c r="Q22" s="58"/>
      <c r="R22" s="57"/>
      <c r="S22" s="37"/>
      <c r="T22" s="36"/>
      <c r="U22" s="36"/>
      <c r="V22" s="30"/>
      <c r="W22" s="36"/>
      <c r="X22" s="29"/>
      <c r="Y22" s="36"/>
      <c r="Z22" s="36"/>
      <c r="AA22" s="36"/>
      <c r="AB22" s="36"/>
      <c r="AC22" s="65"/>
      <c r="AD22" s="36"/>
      <c r="AE22" s="36"/>
      <c r="AF22" s="36"/>
      <c r="AG22" s="36"/>
      <c r="AH22" s="36"/>
      <c r="AI22" s="75" t="s">
        <v>692</v>
      </c>
      <c r="AJ22" s="76">
        <f>AJ21+0.116</f>
        <v>1.11462</v>
      </c>
      <c r="AK22" s="29"/>
    </row>
    <row r="23" customHeight="1" spans="1:37">
      <c r="A23" s="29" t="s">
        <v>693</v>
      </c>
      <c r="B23" s="29">
        <v>1.11534</v>
      </c>
      <c r="C23" s="29"/>
      <c r="D23" s="29"/>
      <c r="E23" s="30"/>
      <c r="F23" s="29"/>
      <c r="G23" s="29"/>
      <c r="H23" s="29"/>
      <c r="I23" s="36"/>
      <c r="J23" s="30"/>
      <c r="K23" s="36"/>
      <c r="L23" s="30"/>
      <c r="M23" s="36"/>
      <c r="N23" s="37"/>
      <c r="O23" s="36"/>
      <c r="P23" s="36"/>
      <c r="Q23" s="58"/>
      <c r="R23" s="57"/>
      <c r="S23" s="37"/>
      <c r="T23" s="36"/>
      <c r="U23" s="36"/>
      <c r="V23" s="30"/>
      <c r="W23" s="36"/>
      <c r="X23" s="29"/>
      <c r="Y23" s="36"/>
      <c r="Z23" s="36"/>
      <c r="AA23" s="36"/>
      <c r="AB23" s="36"/>
      <c r="AC23" s="65"/>
      <c r="AD23" s="36"/>
      <c r="AE23" s="36"/>
      <c r="AF23" s="36"/>
      <c r="AG23" s="36"/>
      <c r="AH23" s="36"/>
      <c r="AI23" s="77"/>
      <c r="AJ23" s="78"/>
      <c r="AK23" s="29"/>
    </row>
    <row r="24" ht="39" customHeight="1" spans="1:38">
      <c r="A24" s="21" t="s">
        <v>694</v>
      </c>
      <c r="B24" s="21">
        <v>59.95</v>
      </c>
      <c r="C24" s="21"/>
      <c r="D24" s="21"/>
      <c r="E24" s="22" t="s">
        <v>695</v>
      </c>
      <c r="F24" s="21"/>
      <c r="G24" s="21"/>
      <c r="I24" s="26"/>
      <c r="J24" s="22" t="s">
        <v>107</v>
      </c>
      <c r="K24" s="26">
        <v>1</v>
      </c>
      <c r="L24" s="38" t="s">
        <v>696</v>
      </c>
      <c r="M24" s="26">
        <v>1</v>
      </c>
      <c r="N24" s="34" t="s">
        <v>364</v>
      </c>
      <c r="O24" s="26" t="s">
        <v>25</v>
      </c>
      <c r="P24" s="34" t="s">
        <v>364</v>
      </c>
      <c r="Q24" s="59" t="s">
        <v>697</v>
      </c>
      <c r="R24" s="53">
        <v>4.9</v>
      </c>
      <c r="S24" s="34" t="s">
        <v>268</v>
      </c>
      <c r="T24" s="27">
        <v>43830</v>
      </c>
      <c r="U24" s="27">
        <v>43808</v>
      </c>
      <c r="V24" s="22"/>
      <c r="W24" s="26">
        <v>15984959155</v>
      </c>
      <c r="X24" s="21"/>
      <c r="Y24" s="26"/>
      <c r="Z24" s="26"/>
      <c r="AA24" s="26"/>
      <c r="AB24" s="26"/>
      <c r="AC24" s="65"/>
      <c r="AD24" s="26">
        <f>SUM(AC24)</f>
        <v>0</v>
      </c>
      <c r="AE24" s="66">
        <v>4.8856</v>
      </c>
      <c r="AF24" s="66"/>
      <c r="AG24" s="66"/>
      <c r="AH24" s="26">
        <f>AE24</f>
        <v>4.8856</v>
      </c>
      <c r="AI24" s="36">
        <f>AH24</f>
        <v>4.8856</v>
      </c>
      <c r="AJ24" s="76">
        <f>R24-AI24</f>
        <v>0.0144000000000002</v>
      </c>
      <c r="AK24" s="21" t="s">
        <v>100</v>
      </c>
      <c r="AL24" s="12" t="s">
        <v>679</v>
      </c>
    </row>
    <row r="25" customHeight="1" spans="1:38">
      <c r="A25" s="21" t="s">
        <v>698</v>
      </c>
      <c r="B25" s="21">
        <v>18.88466</v>
      </c>
      <c r="C25" s="21"/>
      <c r="D25" s="21"/>
      <c r="E25" s="22" t="s">
        <v>695</v>
      </c>
      <c r="F25" s="21"/>
      <c r="G25" s="21"/>
      <c r="H25" s="21"/>
      <c r="I25" s="26"/>
      <c r="J25" s="22" t="s">
        <v>107</v>
      </c>
      <c r="K25" s="26">
        <v>2</v>
      </c>
      <c r="L25" s="39" t="s">
        <v>699</v>
      </c>
      <c r="M25" s="26">
        <v>1</v>
      </c>
      <c r="N25" s="34" t="s">
        <v>293</v>
      </c>
      <c r="O25" s="26" t="s">
        <v>25</v>
      </c>
      <c r="P25" s="34" t="s">
        <v>293</v>
      </c>
      <c r="Q25" s="34" t="s">
        <v>700</v>
      </c>
      <c r="R25" s="53">
        <v>2</v>
      </c>
      <c r="S25" s="34" t="s">
        <v>268</v>
      </c>
      <c r="T25" s="27">
        <v>43799</v>
      </c>
      <c r="U25" s="27">
        <v>43808</v>
      </c>
      <c r="V25" s="22"/>
      <c r="W25" s="26"/>
      <c r="X25" s="21"/>
      <c r="Y25" s="26"/>
      <c r="Z25" s="26"/>
      <c r="AA25" s="26"/>
      <c r="AB25" s="26"/>
      <c r="AC25" s="65"/>
      <c r="AD25" s="26">
        <f t="shared" ref="AD25:AD38" si="7">SUM(AC25)</f>
        <v>0</v>
      </c>
      <c r="AE25" s="66">
        <v>2</v>
      </c>
      <c r="AF25" s="66"/>
      <c r="AG25" s="66"/>
      <c r="AH25" s="26">
        <f>AE25</f>
        <v>2</v>
      </c>
      <c r="AI25" s="36">
        <f>AH25</f>
        <v>2</v>
      </c>
      <c r="AJ25" s="76">
        <f t="shared" ref="AJ25:AJ38" si="8">R25-AI25</f>
        <v>0</v>
      </c>
      <c r="AK25" s="21" t="s">
        <v>74</v>
      </c>
      <c r="AL25" s="12" t="s">
        <v>701</v>
      </c>
    </row>
    <row r="26" customHeight="1" spans="1:37">
      <c r="A26" s="21" t="s">
        <v>55</v>
      </c>
      <c r="B26" s="31">
        <f>SUM(B23:B25)</f>
        <v>79.95</v>
      </c>
      <c r="C26" s="21"/>
      <c r="D26" s="21"/>
      <c r="E26" s="22" t="s">
        <v>695</v>
      </c>
      <c r="F26" s="21"/>
      <c r="G26" s="21"/>
      <c r="H26" s="21"/>
      <c r="I26" s="26"/>
      <c r="J26" s="22" t="s">
        <v>107</v>
      </c>
      <c r="K26" s="26">
        <v>3</v>
      </c>
      <c r="L26" s="39" t="s">
        <v>702</v>
      </c>
      <c r="M26" s="26">
        <v>1</v>
      </c>
      <c r="N26" s="34" t="s">
        <v>293</v>
      </c>
      <c r="O26" s="26" t="s">
        <v>25</v>
      </c>
      <c r="P26" s="34" t="s">
        <v>293</v>
      </c>
      <c r="Q26" s="34" t="s">
        <v>703</v>
      </c>
      <c r="R26" s="53">
        <v>2</v>
      </c>
      <c r="S26" s="34" t="s">
        <v>268</v>
      </c>
      <c r="T26" s="27">
        <v>43799</v>
      </c>
      <c r="U26" s="27">
        <v>43676</v>
      </c>
      <c r="V26" s="22"/>
      <c r="W26" s="26"/>
      <c r="X26" s="21"/>
      <c r="Y26" s="26"/>
      <c r="Z26" s="26"/>
      <c r="AA26" s="26"/>
      <c r="AB26" s="26"/>
      <c r="AC26" s="65"/>
      <c r="AD26" s="26">
        <f t="shared" si="7"/>
        <v>0</v>
      </c>
      <c r="AE26" s="66">
        <v>2</v>
      </c>
      <c r="AF26" s="66"/>
      <c r="AG26" s="66"/>
      <c r="AH26" s="26">
        <f>AE26</f>
        <v>2</v>
      </c>
      <c r="AI26" s="36">
        <f>AH26</f>
        <v>2</v>
      </c>
      <c r="AJ26" s="76">
        <f t="shared" si="8"/>
        <v>0</v>
      </c>
      <c r="AK26" s="21" t="s">
        <v>74</v>
      </c>
    </row>
    <row r="27" customHeight="1" spans="1:38">
      <c r="A27" s="21"/>
      <c r="B27" s="21"/>
      <c r="C27" s="21"/>
      <c r="D27" s="21"/>
      <c r="E27" s="22" t="s">
        <v>695</v>
      </c>
      <c r="F27" s="21"/>
      <c r="G27" s="21"/>
      <c r="H27" s="21"/>
      <c r="I27" s="26"/>
      <c r="J27" s="22" t="s">
        <v>107</v>
      </c>
      <c r="K27" s="26">
        <v>4</v>
      </c>
      <c r="L27" s="39" t="s">
        <v>704</v>
      </c>
      <c r="M27" s="26">
        <v>1</v>
      </c>
      <c r="N27" s="34" t="s">
        <v>97</v>
      </c>
      <c r="O27" s="26" t="s">
        <v>25</v>
      </c>
      <c r="P27" s="34" t="s">
        <v>97</v>
      </c>
      <c r="Q27" s="34" t="s">
        <v>705</v>
      </c>
      <c r="R27" s="53">
        <v>10</v>
      </c>
      <c r="S27" s="34" t="s">
        <v>268</v>
      </c>
      <c r="T27" s="27">
        <v>43890</v>
      </c>
      <c r="U27" s="27">
        <v>43808</v>
      </c>
      <c r="V27" s="22"/>
      <c r="W27" s="26">
        <v>13684374003</v>
      </c>
      <c r="X27" s="21"/>
      <c r="Y27" s="26"/>
      <c r="Z27" s="26"/>
      <c r="AA27" s="26"/>
      <c r="AB27" s="26"/>
      <c r="AC27" s="65"/>
      <c r="AD27" s="26">
        <f t="shared" si="7"/>
        <v>0</v>
      </c>
      <c r="AE27" s="66">
        <v>9.416</v>
      </c>
      <c r="AF27" s="66"/>
      <c r="AG27" s="66"/>
      <c r="AH27" s="26">
        <f t="shared" ref="AH27:AH32" si="9">SUM(AE27:AF27)</f>
        <v>9.416</v>
      </c>
      <c r="AI27" s="36">
        <f t="shared" ref="AI27:AI32" si="10">AB27+AD27+AH27</f>
        <v>9.416</v>
      </c>
      <c r="AJ27" s="76">
        <f t="shared" si="8"/>
        <v>0.584</v>
      </c>
      <c r="AK27" s="79" t="s">
        <v>100</v>
      </c>
      <c r="AL27" s="12" t="s">
        <v>679</v>
      </c>
    </row>
    <row r="28" customHeight="1" spans="1:38">
      <c r="A28" s="20">
        <v>44015</v>
      </c>
      <c r="B28" s="21"/>
      <c r="C28" s="21"/>
      <c r="D28" s="21"/>
      <c r="E28" s="22" t="s">
        <v>695</v>
      </c>
      <c r="F28" s="21"/>
      <c r="G28" s="21"/>
      <c r="H28" s="21"/>
      <c r="I28" s="26"/>
      <c r="J28" s="22" t="s">
        <v>107</v>
      </c>
      <c r="K28" s="40">
        <v>5</v>
      </c>
      <c r="L28" s="41" t="s">
        <v>706</v>
      </c>
      <c r="M28" s="26">
        <v>1</v>
      </c>
      <c r="N28" s="34" t="s">
        <v>167</v>
      </c>
      <c r="O28" s="26" t="s">
        <v>25</v>
      </c>
      <c r="P28" s="34" t="s">
        <v>167</v>
      </c>
      <c r="Q28" s="60" t="s">
        <v>707</v>
      </c>
      <c r="R28" s="50">
        <v>3.483</v>
      </c>
      <c r="S28" s="34"/>
      <c r="T28" s="26"/>
      <c r="U28" s="26"/>
      <c r="V28" s="22"/>
      <c r="W28" s="26"/>
      <c r="X28" s="21"/>
      <c r="Y28" s="26"/>
      <c r="Z28" s="26"/>
      <c r="AA28" s="26"/>
      <c r="AB28" s="26"/>
      <c r="AC28" s="65"/>
      <c r="AD28" s="26">
        <f t="shared" si="7"/>
        <v>0</v>
      </c>
      <c r="AE28" s="66">
        <v>3.3696</v>
      </c>
      <c r="AF28" s="66"/>
      <c r="AG28" s="66"/>
      <c r="AH28" s="26">
        <f t="shared" si="9"/>
        <v>3.3696</v>
      </c>
      <c r="AI28" s="26">
        <f t="shared" si="10"/>
        <v>3.3696</v>
      </c>
      <c r="AJ28" s="76">
        <f t="shared" si="8"/>
        <v>0.1134</v>
      </c>
      <c r="AK28" s="79" t="s">
        <v>100</v>
      </c>
      <c r="AL28" s="12" t="s">
        <v>679</v>
      </c>
    </row>
    <row r="29" customHeight="1" spans="1:38">
      <c r="A29" s="21"/>
      <c r="B29" s="21"/>
      <c r="C29" s="21"/>
      <c r="D29" s="21"/>
      <c r="E29" s="22"/>
      <c r="F29" s="21"/>
      <c r="G29" s="21"/>
      <c r="H29" s="21"/>
      <c r="I29" s="26"/>
      <c r="J29" s="22" t="s">
        <v>107</v>
      </c>
      <c r="K29" s="42"/>
      <c r="L29" s="43"/>
      <c r="M29" s="26">
        <v>1</v>
      </c>
      <c r="N29" s="34" t="s">
        <v>167</v>
      </c>
      <c r="O29" s="26" t="s">
        <v>25</v>
      </c>
      <c r="P29" s="34" t="s">
        <v>167</v>
      </c>
      <c r="Q29" s="60" t="s">
        <v>708</v>
      </c>
      <c r="R29" s="50">
        <v>1.417</v>
      </c>
      <c r="S29" s="34"/>
      <c r="T29" s="26"/>
      <c r="U29" s="26"/>
      <c r="V29" s="22"/>
      <c r="W29" s="26"/>
      <c r="X29" s="21"/>
      <c r="Y29" s="26"/>
      <c r="Z29" s="26"/>
      <c r="AA29" s="26"/>
      <c r="AB29" s="26"/>
      <c r="AC29" s="65"/>
      <c r="AD29" s="26">
        <f t="shared" si="7"/>
        <v>0</v>
      </c>
      <c r="AE29" s="66">
        <v>1.4144</v>
      </c>
      <c r="AF29" s="66"/>
      <c r="AG29" s="66"/>
      <c r="AH29" s="26">
        <f t="shared" si="9"/>
        <v>1.4144</v>
      </c>
      <c r="AI29" s="26">
        <f t="shared" si="10"/>
        <v>1.4144</v>
      </c>
      <c r="AJ29" s="76">
        <f t="shared" si="8"/>
        <v>0.00259999999999994</v>
      </c>
      <c r="AK29" s="21" t="s">
        <v>100</v>
      </c>
      <c r="AL29" s="12" t="s">
        <v>679</v>
      </c>
    </row>
    <row r="30" customHeight="1" spans="1:38">
      <c r="A30" s="21"/>
      <c r="B30" s="21"/>
      <c r="C30" s="21"/>
      <c r="D30" s="21"/>
      <c r="E30" s="22" t="s">
        <v>695</v>
      </c>
      <c r="F30" s="21"/>
      <c r="G30" s="21"/>
      <c r="H30" s="21"/>
      <c r="I30" s="26"/>
      <c r="J30" s="22" t="s">
        <v>107</v>
      </c>
      <c r="K30" s="26">
        <v>6</v>
      </c>
      <c r="L30" s="39" t="s">
        <v>709</v>
      </c>
      <c r="M30" s="26">
        <v>1</v>
      </c>
      <c r="N30" s="34" t="s">
        <v>189</v>
      </c>
      <c r="O30" s="26" t="s">
        <v>25</v>
      </c>
      <c r="P30" s="34" t="s">
        <v>189</v>
      </c>
      <c r="Q30" s="34" t="s">
        <v>710</v>
      </c>
      <c r="R30" s="61">
        <v>2.35</v>
      </c>
      <c r="S30" s="34" t="s">
        <v>268</v>
      </c>
      <c r="T30" s="27">
        <v>43830</v>
      </c>
      <c r="U30" s="27">
        <v>43556</v>
      </c>
      <c r="V30" s="22"/>
      <c r="W30" s="26"/>
      <c r="X30" s="21"/>
      <c r="Y30" s="26"/>
      <c r="Z30" s="26"/>
      <c r="AA30" s="26"/>
      <c r="AB30" s="26"/>
      <c r="AC30" s="65"/>
      <c r="AD30" s="26">
        <f t="shared" si="7"/>
        <v>0</v>
      </c>
      <c r="AE30" s="66">
        <v>2.3296</v>
      </c>
      <c r="AF30" s="66"/>
      <c r="AG30" s="66"/>
      <c r="AH30" s="26">
        <f t="shared" si="9"/>
        <v>2.3296</v>
      </c>
      <c r="AI30" s="36">
        <f t="shared" si="10"/>
        <v>2.3296</v>
      </c>
      <c r="AJ30" s="76">
        <f t="shared" si="8"/>
        <v>0.0204</v>
      </c>
      <c r="AK30" s="21" t="s">
        <v>74</v>
      </c>
      <c r="AL30" s="12" t="s">
        <v>679</v>
      </c>
    </row>
    <row r="31" ht="42.95" customHeight="1" spans="1:38">
      <c r="A31" s="21"/>
      <c r="B31" s="21"/>
      <c r="C31" s="21"/>
      <c r="D31" s="21"/>
      <c r="E31" s="22" t="s">
        <v>711</v>
      </c>
      <c r="F31" s="21"/>
      <c r="G31" s="21"/>
      <c r="H31" s="21"/>
      <c r="I31" s="26"/>
      <c r="J31" s="22" t="s">
        <v>107</v>
      </c>
      <c r="K31" s="36">
        <v>7</v>
      </c>
      <c r="L31" s="30" t="s">
        <v>712</v>
      </c>
      <c r="M31" s="36">
        <v>1</v>
      </c>
      <c r="N31" s="37" t="s">
        <v>205</v>
      </c>
      <c r="O31" s="36" t="s">
        <v>25</v>
      </c>
      <c r="P31" s="37" t="s">
        <v>205</v>
      </c>
      <c r="Q31" s="34" t="s">
        <v>713</v>
      </c>
      <c r="R31" s="53">
        <v>20</v>
      </c>
      <c r="S31" s="34" t="s">
        <v>268</v>
      </c>
      <c r="T31" s="27">
        <v>43890</v>
      </c>
      <c r="U31" s="27">
        <v>43808</v>
      </c>
      <c r="V31" s="22"/>
      <c r="W31" s="26"/>
      <c r="X31" s="21"/>
      <c r="Y31" s="26"/>
      <c r="Z31" s="26"/>
      <c r="AA31" s="26"/>
      <c r="AB31" s="26"/>
      <c r="AC31" s="65"/>
      <c r="AD31" s="26">
        <f t="shared" si="7"/>
        <v>0</v>
      </c>
      <c r="AE31" s="66">
        <v>19.632</v>
      </c>
      <c r="AF31" s="66"/>
      <c r="AG31" s="66"/>
      <c r="AH31" s="26">
        <f>AE31</f>
        <v>19.632</v>
      </c>
      <c r="AI31" s="36">
        <f>AH31+AD31+AB31</f>
        <v>19.632</v>
      </c>
      <c r="AJ31" s="76">
        <f t="shared" si="8"/>
        <v>0.367999999999999</v>
      </c>
      <c r="AK31" s="21" t="s">
        <v>714</v>
      </c>
      <c r="AL31" s="12" t="s">
        <v>679</v>
      </c>
    </row>
    <row r="32" customHeight="1" spans="1:38">
      <c r="A32" s="21"/>
      <c r="B32" s="21"/>
      <c r="C32" s="21"/>
      <c r="D32" s="21"/>
      <c r="E32" s="22" t="s">
        <v>695</v>
      </c>
      <c r="F32" s="21"/>
      <c r="G32" s="21"/>
      <c r="H32" s="21"/>
      <c r="I32" s="26"/>
      <c r="J32" s="22" t="s">
        <v>107</v>
      </c>
      <c r="K32" s="26">
        <v>8</v>
      </c>
      <c r="L32" s="39" t="s">
        <v>715</v>
      </c>
      <c r="M32" s="26">
        <v>1</v>
      </c>
      <c r="N32" s="34" t="s">
        <v>144</v>
      </c>
      <c r="O32" s="26" t="s">
        <v>25</v>
      </c>
      <c r="P32" s="34" t="s">
        <v>144</v>
      </c>
      <c r="Q32" s="62" t="s">
        <v>716</v>
      </c>
      <c r="R32" s="53">
        <v>4.9</v>
      </c>
      <c r="S32" s="34" t="s">
        <v>268</v>
      </c>
      <c r="T32" s="27">
        <v>43890</v>
      </c>
      <c r="U32" s="27">
        <v>43808</v>
      </c>
      <c r="V32" s="22"/>
      <c r="W32" s="26"/>
      <c r="X32" s="21"/>
      <c r="Y32" s="26"/>
      <c r="Z32" s="26"/>
      <c r="AA32" s="26"/>
      <c r="AB32" s="26"/>
      <c r="AC32" s="65"/>
      <c r="AD32" s="26">
        <f t="shared" si="7"/>
        <v>0</v>
      </c>
      <c r="AE32" s="66">
        <v>4.897</v>
      </c>
      <c r="AF32" s="66"/>
      <c r="AG32" s="66"/>
      <c r="AH32" s="26">
        <f t="shared" si="9"/>
        <v>4.897</v>
      </c>
      <c r="AI32" s="36">
        <f t="shared" si="10"/>
        <v>4.897</v>
      </c>
      <c r="AJ32" s="76">
        <f t="shared" si="8"/>
        <v>0.00300000000000011</v>
      </c>
      <c r="AK32" s="21" t="s">
        <v>100</v>
      </c>
      <c r="AL32" s="12" t="s">
        <v>679</v>
      </c>
    </row>
    <row r="33" customHeight="1" spans="1:38">
      <c r="A33" s="21"/>
      <c r="B33" s="21"/>
      <c r="C33" s="21"/>
      <c r="D33" s="21"/>
      <c r="E33" s="22" t="s">
        <v>695</v>
      </c>
      <c r="F33" s="21"/>
      <c r="G33" s="21"/>
      <c r="H33" s="21"/>
      <c r="I33" s="26"/>
      <c r="J33" s="22" t="s">
        <v>107</v>
      </c>
      <c r="K33" s="26">
        <v>9</v>
      </c>
      <c r="L33" s="39" t="s">
        <v>717</v>
      </c>
      <c r="M33" s="26">
        <v>1</v>
      </c>
      <c r="N33" s="34" t="s">
        <v>70</v>
      </c>
      <c r="O33" s="26" t="s">
        <v>25</v>
      </c>
      <c r="P33" s="34" t="s">
        <v>70</v>
      </c>
      <c r="Q33" s="34" t="s">
        <v>718</v>
      </c>
      <c r="R33" s="53">
        <v>4.9</v>
      </c>
      <c r="S33" s="34" t="s">
        <v>268</v>
      </c>
      <c r="T33" s="27">
        <v>43830</v>
      </c>
      <c r="U33" s="27">
        <v>43808</v>
      </c>
      <c r="W33" s="22">
        <v>18181195085</v>
      </c>
      <c r="X33" s="21"/>
      <c r="Y33" s="26"/>
      <c r="Z33" s="26"/>
      <c r="AA33" s="26"/>
      <c r="AB33" s="26"/>
      <c r="AC33" s="65"/>
      <c r="AD33" s="26">
        <f t="shared" si="7"/>
        <v>0</v>
      </c>
      <c r="AE33" s="66">
        <v>4.891</v>
      </c>
      <c r="AF33" s="66"/>
      <c r="AG33" s="66"/>
      <c r="AH33" s="26">
        <f t="shared" ref="AH33:AH38" si="11">AE33</f>
        <v>4.891</v>
      </c>
      <c r="AI33" s="36">
        <f t="shared" ref="AI33:AI38" si="12">AH33+AD33+AB33</f>
        <v>4.891</v>
      </c>
      <c r="AJ33" s="76">
        <f t="shared" si="8"/>
        <v>0.00900000000000034</v>
      </c>
      <c r="AK33" s="21" t="s">
        <v>100</v>
      </c>
      <c r="AL33" s="12" t="s">
        <v>679</v>
      </c>
    </row>
    <row r="34" customHeight="1" spans="1:38">
      <c r="A34" s="21"/>
      <c r="B34" s="21"/>
      <c r="C34" s="21"/>
      <c r="D34" s="21"/>
      <c r="E34" s="22" t="s">
        <v>695</v>
      </c>
      <c r="F34" s="21"/>
      <c r="G34" s="21"/>
      <c r="H34" s="21"/>
      <c r="I34" s="26"/>
      <c r="J34" s="22" t="s">
        <v>107</v>
      </c>
      <c r="K34" s="26">
        <v>10</v>
      </c>
      <c r="L34" s="39" t="s">
        <v>719</v>
      </c>
      <c r="M34" s="26">
        <v>1</v>
      </c>
      <c r="N34" s="34" t="s">
        <v>86</v>
      </c>
      <c r="O34" s="26" t="s">
        <v>25</v>
      </c>
      <c r="P34" s="34" t="s">
        <v>86</v>
      </c>
      <c r="Q34" s="34" t="s">
        <v>720</v>
      </c>
      <c r="R34" s="53">
        <v>4</v>
      </c>
      <c r="S34" s="34" t="s">
        <v>268</v>
      </c>
      <c r="T34" s="27">
        <v>43830</v>
      </c>
      <c r="U34" s="27">
        <v>43808</v>
      </c>
      <c r="V34" s="22"/>
      <c r="W34" s="26" t="s">
        <v>478</v>
      </c>
      <c r="X34" s="21"/>
      <c r="Y34" s="26"/>
      <c r="Z34" s="26"/>
      <c r="AA34" s="26"/>
      <c r="AB34" s="26"/>
      <c r="AC34" s="65"/>
      <c r="AD34" s="26">
        <f t="shared" si="7"/>
        <v>0</v>
      </c>
      <c r="AE34" s="66">
        <v>3.9893</v>
      </c>
      <c r="AF34" s="66"/>
      <c r="AG34" s="66"/>
      <c r="AH34" s="26">
        <f t="shared" si="11"/>
        <v>3.9893</v>
      </c>
      <c r="AI34" s="36">
        <f t="shared" si="12"/>
        <v>3.9893</v>
      </c>
      <c r="AJ34" s="76">
        <f t="shared" si="8"/>
        <v>0.0106999999999999</v>
      </c>
      <c r="AK34" s="21" t="s">
        <v>100</v>
      </c>
      <c r="AL34" s="12" t="s">
        <v>679</v>
      </c>
    </row>
    <row r="35" customHeight="1" spans="1:38">
      <c r="A35" s="21"/>
      <c r="B35" s="21"/>
      <c r="C35" s="21"/>
      <c r="D35" s="21"/>
      <c r="E35" s="22" t="s">
        <v>695</v>
      </c>
      <c r="F35" s="21"/>
      <c r="G35" s="21"/>
      <c r="H35" s="21"/>
      <c r="I35" s="26"/>
      <c r="J35" s="22" t="s">
        <v>107</v>
      </c>
      <c r="K35" s="26">
        <v>11</v>
      </c>
      <c r="L35" s="39" t="s">
        <v>721</v>
      </c>
      <c r="M35" s="26">
        <v>1</v>
      </c>
      <c r="N35" s="34" t="s">
        <v>86</v>
      </c>
      <c r="O35" s="26" t="s">
        <v>25</v>
      </c>
      <c r="P35" s="34" t="s">
        <v>86</v>
      </c>
      <c r="Q35" s="34" t="s">
        <v>722</v>
      </c>
      <c r="R35" s="53">
        <v>4</v>
      </c>
      <c r="S35" s="34" t="s">
        <v>268</v>
      </c>
      <c r="T35" s="27">
        <v>43830</v>
      </c>
      <c r="U35" s="27">
        <v>43805</v>
      </c>
      <c r="V35" s="22" t="s">
        <v>723</v>
      </c>
      <c r="W35" s="26">
        <v>13881477366</v>
      </c>
      <c r="X35" s="21"/>
      <c r="Y35" s="26"/>
      <c r="Z35" s="26"/>
      <c r="AA35" s="26"/>
      <c r="AB35" s="26"/>
      <c r="AC35" s="65"/>
      <c r="AD35" s="26">
        <f t="shared" si="7"/>
        <v>0</v>
      </c>
      <c r="AE35" s="66">
        <v>3.99997</v>
      </c>
      <c r="AF35" s="66"/>
      <c r="AG35" s="66"/>
      <c r="AH35" s="26">
        <f t="shared" si="11"/>
        <v>3.99997</v>
      </c>
      <c r="AI35" s="36">
        <f t="shared" si="12"/>
        <v>3.99997</v>
      </c>
      <c r="AJ35" s="76">
        <f t="shared" si="8"/>
        <v>3.00000000001965e-5</v>
      </c>
      <c r="AK35" s="21" t="s">
        <v>100</v>
      </c>
      <c r="AL35" s="12" t="s">
        <v>679</v>
      </c>
    </row>
    <row r="36" ht="45.95" customHeight="1" spans="1:38">
      <c r="A36" s="21"/>
      <c r="B36" s="21"/>
      <c r="C36" s="21"/>
      <c r="D36" s="21"/>
      <c r="E36" s="22" t="s">
        <v>695</v>
      </c>
      <c r="F36" s="21"/>
      <c r="G36" s="21"/>
      <c r="H36" s="21"/>
      <c r="I36" s="26"/>
      <c r="J36" s="22" t="s">
        <v>107</v>
      </c>
      <c r="K36" s="36">
        <v>12</v>
      </c>
      <c r="L36" s="44" t="s">
        <v>724</v>
      </c>
      <c r="M36" s="36">
        <v>1</v>
      </c>
      <c r="N36" s="37" t="s">
        <v>227</v>
      </c>
      <c r="O36" s="36" t="s">
        <v>25</v>
      </c>
      <c r="P36" s="37" t="s">
        <v>227</v>
      </c>
      <c r="Q36" s="34" t="s">
        <v>725</v>
      </c>
      <c r="R36" s="53">
        <v>4.9</v>
      </c>
      <c r="S36" s="34" t="s">
        <v>268</v>
      </c>
      <c r="T36" s="27">
        <v>43830</v>
      </c>
      <c r="U36" s="27">
        <v>43808</v>
      </c>
      <c r="V36" s="22"/>
      <c r="W36" s="26"/>
      <c r="X36" s="21"/>
      <c r="Y36" s="26"/>
      <c r="Z36" s="26"/>
      <c r="AA36" s="26"/>
      <c r="AB36" s="26"/>
      <c r="AC36" s="65"/>
      <c r="AD36" s="26">
        <f t="shared" si="7"/>
        <v>0</v>
      </c>
      <c r="AE36" s="66">
        <v>4.725</v>
      </c>
      <c r="AF36" s="66"/>
      <c r="AG36" s="66"/>
      <c r="AH36" s="26">
        <f t="shared" si="11"/>
        <v>4.725</v>
      </c>
      <c r="AI36" s="36">
        <f t="shared" si="12"/>
        <v>4.725</v>
      </c>
      <c r="AJ36" s="76">
        <f t="shared" si="8"/>
        <v>0.175000000000001</v>
      </c>
      <c r="AK36" s="21" t="s">
        <v>100</v>
      </c>
      <c r="AL36" s="12" t="s">
        <v>679</v>
      </c>
    </row>
    <row r="37" ht="51" customHeight="1" spans="1:38">
      <c r="A37" s="21"/>
      <c r="B37" s="21"/>
      <c r="C37" s="21"/>
      <c r="D37" s="21"/>
      <c r="E37" s="22" t="s">
        <v>695</v>
      </c>
      <c r="F37" s="21"/>
      <c r="G37" s="21"/>
      <c r="H37" s="21"/>
      <c r="I37" s="26"/>
      <c r="J37" s="22" t="s">
        <v>107</v>
      </c>
      <c r="K37" s="26">
        <v>13</v>
      </c>
      <c r="L37" s="39" t="s">
        <v>726</v>
      </c>
      <c r="M37" s="26">
        <v>1</v>
      </c>
      <c r="N37" s="34" t="s">
        <v>182</v>
      </c>
      <c r="O37" s="26" t="s">
        <v>25</v>
      </c>
      <c r="P37" s="34" t="s">
        <v>727</v>
      </c>
      <c r="Q37" s="34" t="s">
        <v>728</v>
      </c>
      <c r="R37" s="53">
        <v>3</v>
      </c>
      <c r="S37" s="34" t="s">
        <v>268</v>
      </c>
      <c r="T37" s="27">
        <v>43829</v>
      </c>
      <c r="U37" s="27">
        <v>43808</v>
      </c>
      <c r="V37" s="22"/>
      <c r="W37" s="26">
        <v>13518420522</v>
      </c>
      <c r="X37" s="21"/>
      <c r="Y37" s="26"/>
      <c r="Z37" s="26"/>
      <c r="AA37" s="26"/>
      <c r="AB37" s="26"/>
      <c r="AC37" s="65"/>
      <c r="AD37" s="26">
        <f t="shared" si="7"/>
        <v>0</v>
      </c>
      <c r="AE37" s="66">
        <v>2.925</v>
      </c>
      <c r="AF37" s="66"/>
      <c r="AG37" s="66"/>
      <c r="AH37" s="26">
        <f t="shared" si="11"/>
        <v>2.925</v>
      </c>
      <c r="AI37" s="36">
        <f t="shared" si="12"/>
        <v>2.925</v>
      </c>
      <c r="AJ37" s="76">
        <f t="shared" si="8"/>
        <v>0.0750000000000002</v>
      </c>
      <c r="AK37" s="21" t="s">
        <v>100</v>
      </c>
      <c r="AL37" s="12" t="s">
        <v>679</v>
      </c>
    </row>
    <row r="38" customHeight="1" spans="1:38">
      <c r="A38" s="21"/>
      <c r="B38" s="21"/>
      <c r="C38" s="21"/>
      <c r="D38" s="21"/>
      <c r="E38" s="22" t="s">
        <v>640</v>
      </c>
      <c r="F38" s="21"/>
      <c r="G38" s="21"/>
      <c r="H38" s="21"/>
      <c r="I38" s="26"/>
      <c r="J38" s="22" t="s">
        <v>107</v>
      </c>
      <c r="K38" s="36">
        <v>14</v>
      </c>
      <c r="L38" s="30" t="s">
        <v>729</v>
      </c>
      <c r="M38" s="36">
        <v>1</v>
      </c>
      <c r="N38" s="37" t="s">
        <v>205</v>
      </c>
      <c r="O38" s="36" t="s">
        <v>25</v>
      </c>
      <c r="P38" s="37" t="s">
        <v>205</v>
      </c>
      <c r="Q38" s="34" t="s">
        <v>730</v>
      </c>
      <c r="R38" s="53">
        <v>8.1</v>
      </c>
      <c r="S38" s="34" t="s">
        <v>268</v>
      </c>
      <c r="T38" s="27">
        <v>43921</v>
      </c>
      <c r="U38" s="27">
        <v>43808</v>
      </c>
      <c r="V38" s="22"/>
      <c r="W38" s="26"/>
      <c r="X38" s="21"/>
      <c r="Y38" s="26"/>
      <c r="Z38" s="26"/>
      <c r="AA38" s="26"/>
      <c r="AB38" s="26"/>
      <c r="AC38" s="65"/>
      <c r="AD38" s="26">
        <f t="shared" si="7"/>
        <v>0</v>
      </c>
      <c r="AE38" s="66">
        <v>6.49</v>
      </c>
      <c r="AF38" s="66"/>
      <c r="AG38" s="66"/>
      <c r="AH38" s="26">
        <f t="shared" si="11"/>
        <v>6.49</v>
      </c>
      <c r="AI38" s="36">
        <f t="shared" si="12"/>
        <v>6.49</v>
      </c>
      <c r="AJ38" s="76">
        <f t="shared" si="8"/>
        <v>1.61</v>
      </c>
      <c r="AK38" s="21" t="s">
        <v>100</v>
      </c>
      <c r="AL38" s="12" t="s">
        <v>679</v>
      </c>
    </row>
    <row r="39" customHeight="1" spans="6:36">
      <c r="F39" s="12" t="s">
        <v>691</v>
      </c>
      <c r="R39" s="16">
        <f>SUM(R24:R38)</f>
        <v>79.95</v>
      </c>
      <c r="AE39" s="14">
        <f>SUM(AE24:AE38)</f>
        <v>76.96447</v>
      </c>
      <c r="AI39" s="14">
        <f>SUM(AI24:AI38)</f>
        <v>76.96447</v>
      </c>
      <c r="AJ39" s="80">
        <f>SUM(AJ24:AJ38)</f>
        <v>2.98553</v>
      </c>
    </row>
    <row r="40" customHeight="1" spans="35:36">
      <c r="AI40" s="80">
        <f>R39-AI39</f>
        <v>2.98553000000001</v>
      </c>
      <c r="AJ40" s="17"/>
    </row>
    <row r="41" customHeight="1" spans="36:36">
      <c r="AJ41" s="17"/>
    </row>
    <row r="42" customHeight="1" spans="1:3">
      <c r="A42" s="21" t="s">
        <v>731</v>
      </c>
      <c r="B42" s="22" t="s">
        <v>732</v>
      </c>
      <c r="C42" s="21">
        <v>43.08</v>
      </c>
    </row>
    <row r="43" customHeight="1" spans="1:3">
      <c r="A43" s="21"/>
      <c r="B43" s="22" t="s">
        <v>733</v>
      </c>
      <c r="C43" s="21"/>
    </row>
    <row r="44" s="2" customFormat="1" ht="45.75" customHeight="1" spans="1:39">
      <c r="A44" s="7" t="s">
        <v>27</v>
      </c>
      <c r="B44" s="7" t="s">
        <v>28</v>
      </c>
      <c r="C44" s="7" t="s">
        <v>29</v>
      </c>
      <c r="D44" s="18" t="s">
        <v>30</v>
      </c>
      <c r="E44" s="18" t="s">
        <v>31</v>
      </c>
      <c r="F44" s="18" t="s">
        <v>32</v>
      </c>
      <c r="G44" s="18" t="s">
        <v>33</v>
      </c>
      <c r="H44" s="19" t="s">
        <v>34</v>
      </c>
      <c r="I44" s="33" t="s">
        <v>35</v>
      </c>
      <c r="J44" s="7" t="s">
        <v>36</v>
      </c>
      <c r="K44" s="33" t="s">
        <v>37</v>
      </c>
      <c r="L44" s="7" t="s">
        <v>2</v>
      </c>
      <c r="M44" s="7" t="s">
        <v>38</v>
      </c>
      <c r="N44" s="7" t="s">
        <v>39</v>
      </c>
      <c r="O44" s="33" t="s">
        <v>40</v>
      </c>
      <c r="P44" s="33" t="s">
        <v>41</v>
      </c>
      <c r="Q44" s="7" t="s">
        <v>42</v>
      </c>
      <c r="R44" s="48" t="s">
        <v>43</v>
      </c>
      <c r="S44" s="7" t="s">
        <v>44</v>
      </c>
      <c r="T44" s="49" t="s">
        <v>45</v>
      </c>
      <c r="U44" s="49" t="s">
        <v>46</v>
      </c>
      <c r="V44" s="7" t="s">
        <v>47</v>
      </c>
      <c r="W44" s="7" t="s">
        <v>48</v>
      </c>
      <c r="X44" s="33" t="s">
        <v>49</v>
      </c>
      <c r="Y44" s="33" t="s">
        <v>52</v>
      </c>
      <c r="Z44" s="7" t="s">
        <v>53</v>
      </c>
      <c r="AA44" s="7" t="s">
        <v>54</v>
      </c>
      <c r="AB44" s="33" t="s">
        <v>55</v>
      </c>
      <c r="AC44" s="64" t="s">
        <v>56</v>
      </c>
      <c r="AD44" s="33" t="s">
        <v>55</v>
      </c>
      <c r="AE44" s="33">
        <v>2020</v>
      </c>
      <c r="AF44" s="33">
        <v>2020</v>
      </c>
      <c r="AG44" s="81">
        <v>2021</v>
      </c>
      <c r="AH44" s="33" t="s">
        <v>55</v>
      </c>
      <c r="AI44" s="33" t="s">
        <v>62</v>
      </c>
      <c r="AJ44" s="33" t="s">
        <v>63</v>
      </c>
      <c r="AK44" s="33" t="s">
        <v>64</v>
      </c>
      <c r="AM44" s="3"/>
    </row>
    <row r="45" customHeight="1" spans="1:37">
      <c r="A45" s="21"/>
      <c r="B45" s="21"/>
      <c r="C45" s="21"/>
      <c r="D45" s="21"/>
      <c r="E45" s="22" t="s">
        <v>733</v>
      </c>
      <c r="F45" s="21"/>
      <c r="G45" s="21"/>
      <c r="H45" s="21"/>
      <c r="I45" s="26"/>
      <c r="J45" s="22" t="s">
        <v>107</v>
      </c>
      <c r="K45" s="26">
        <v>1</v>
      </c>
      <c r="L45" s="45" t="s">
        <v>734</v>
      </c>
      <c r="M45" s="26">
        <v>1</v>
      </c>
      <c r="N45" s="34" t="s">
        <v>651</v>
      </c>
      <c r="O45" s="26" t="s">
        <v>25</v>
      </c>
      <c r="P45" s="26" t="s">
        <v>364</v>
      </c>
      <c r="Q45" s="34" t="s">
        <v>735</v>
      </c>
      <c r="R45" s="53">
        <v>4.98</v>
      </c>
      <c r="S45" s="34" t="s">
        <v>268</v>
      </c>
      <c r="T45" s="27">
        <v>44196</v>
      </c>
      <c r="U45" s="27">
        <v>44133</v>
      </c>
      <c r="V45" s="22"/>
      <c r="W45" s="26">
        <v>15984959155</v>
      </c>
      <c r="X45" s="21"/>
      <c r="Y45" s="26"/>
      <c r="Z45" s="26"/>
      <c r="AA45" s="26"/>
      <c r="AB45" s="26"/>
      <c r="AC45" s="65"/>
      <c r="AD45" s="26"/>
      <c r="AE45" s="26"/>
      <c r="AF45" s="26"/>
      <c r="AG45" s="82">
        <v>4.98</v>
      </c>
      <c r="AH45" s="26"/>
      <c r="AI45" s="26"/>
      <c r="AJ45" s="26"/>
      <c r="AK45" s="21" t="s">
        <v>74</v>
      </c>
    </row>
    <row r="46" customHeight="1" spans="1:38">
      <c r="A46" s="21"/>
      <c r="C46" s="21"/>
      <c r="D46" s="21"/>
      <c r="E46" s="22" t="s">
        <v>733</v>
      </c>
      <c r="F46" s="21"/>
      <c r="G46" s="21"/>
      <c r="H46" s="21"/>
      <c r="I46" s="26"/>
      <c r="J46" s="22" t="s">
        <v>107</v>
      </c>
      <c r="K46" s="26">
        <v>2</v>
      </c>
      <c r="L46" s="45" t="s">
        <v>736</v>
      </c>
      <c r="M46" s="26">
        <v>1</v>
      </c>
      <c r="N46" s="34" t="s">
        <v>293</v>
      </c>
      <c r="O46" s="26" t="s">
        <v>25</v>
      </c>
      <c r="P46" s="26" t="s">
        <v>293</v>
      </c>
      <c r="Q46" s="34" t="s">
        <v>737</v>
      </c>
      <c r="R46" s="53">
        <v>2</v>
      </c>
      <c r="S46" s="34" t="s">
        <v>268</v>
      </c>
      <c r="T46" s="27">
        <v>44134</v>
      </c>
      <c r="U46" s="27">
        <v>44132</v>
      </c>
      <c r="V46" s="22"/>
      <c r="W46" s="26">
        <v>17738455017</v>
      </c>
      <c r="X46" s="21"/>
      <c r="Y46" s="26"/>
      <c r="Z46" s="26"/>
      <c r="AA46" s="26"/>
      <c r="AB46" s="26"/>
      <c r="AC46" s="65"/>
      <c r="AD46" s="26"/>
      <c r="AE46" s="26"/>
      <c r="AF46" s="26"/>
      <c r="AG46" s="82"/>
      <c r="AH46" s="26"/>
      <c r="AI46" s="26"/>
      <c r="AJ46" s="26"/>
      <c r="AK46" s="21" t="s">
        <v>74</v>
      </c>
      <c r="AL46" s="12" t="s">
        <v>738</v>
      </c>
    </row>
    <row r="47" customHeight="1" spans="1:38">
      <c r="A47" s="21"/>
      <c r="B47" s="21"/>
      <c r="C47" s="21"/>
      <c r="D47" s="21"/>
      <c r="E47" s="22" t="s">
        <v>733</v>
      </c>
      <c r="F47" s="21"/>
      <c r="G47" s="21"/>
      <c r="H47" s="21"/>
      <c r="I47" s="26"/>
      <c r="J47" s="22" t="s">
        <v>107</v>
      </c>
      <c r="K47" s="26">
        <v>3</v>
      </c>
      <c r="L47" s="45" t="s">
        <v>739</v>
      </c>
      <c r="M47" s="26">
        <v>1</v>
      </c>
      <c r="N47" s="34" t="s">
        <v>293</v>
      </c>
      <c r="O47" s="26" t="s">
        <v>25</v>
      </c>
      <c r="P47" s="26" t="s">
        <v>293</v>
      </c>
      <c r="Q47" s="34" t="s">
        <v>740</v>
      </c>
      <c r="R47" s="53">
        <v>4.8</v>
      </c>
      <c r="S47" s="34" t="s">
        <v>268</v>
      </c>
      <c r="T47" s="27">
        <v>44134</v>
      </c>
      <c r="U47" s="27">
        <v>44132</v>
      </c>
      <c r="V47" s="22"/>
      <c r="W47" s="26">
        <v>17738455017</v>
      </c>
      <c r="X47" s="21"/>
      <c r="Y47" s="26"/>
      <c r="Z47" s="26"/>
      <c r="AA47" s="26"/>
      <c r="AB47" s="26"/>
      <c r="AC47" s="65"/>
      <c r="AD47" s="26"/>
      <c r="AE47" s="26"/>
      <c r="AF47" s="26"/>
      <c r="AG47" s="82"/>
      <c r="AH47" s="26"/>
      <c r="AI47" s="26"/>
      <c r="AJ47" s="26"/>
      <c r="AK47" s="21" t="s">
        <v>100</v>
      </c>
      <c r="AL47" s="12" t="s">
        <v>741</v>
      </c>
    </row>
    <row r="48" customHeight="1" spans="1:37">
      <c r="A48" s="21"/>
      <c r="B48" s="21"/>
      <c r="C48" s="21"/>
      <c r="D48" s="21"/>
      <c r="E48" s="22" t="s">
        <v>733</v>
      </c>
      <c r="F48" s="21"/>
      <c r="G48" s="21"/>
      <c r="H48" s="21"/>
      <c r="I48" s="26"/>
      <c r="J48" s="22" t="s">
        <v>107</v>
      </c>
      <c r="K48" s="26">
        <v>4</v>
      </c>
      <c r="L48" s="45" t="s">
        <v>742</v>
      </c>
      <c r="M48" s="26">
        <v>1</v>
      </c>
      <c r="N48" s="34" t="s">
        <v>97</v>
      </c>
      <c r="O48" s="26" t="s">
        <v>25</v>
      </c>
      <c r="P48" s="26" t="s">
        <v>97</v>
      </c>
      <c r="Q48" s="34" t="s">
        <v>743</v>
      </c>
      <c r="R48" s="53">
        <v>10</v>
      </c>
      <c r="S48" s="34" t="s">
        <v>268</v>
      </c>
      <c r="T48" s="27">
        <v>44196</v>
      </c>
      <c r="U48" s="27">
        <v>44132</v>
      </c>
      <c r="V48" s="22"/>
      <c r="W48" s="26">
        <v>13684374003</v>
      </c>
      <c r="X48" s="21"/>
      <c r="Y48" s="26"/>
      <c r="Z48" s="26"/>
      <c r="AA48" s="26"/>
      <c r="AB48" s="26"/>
      <c r="AC48" s="65"/>
      <c r="AD48" s="26"/>
      <c r="AE48" s="26"/>
      <c r="AF48" s="26"/>
      <c r="AG48" s="82">
        <v>9.946</v>
      </c>
      <c r="AH48" s="26"/>
      <c r="AI48" s="26"/>
      <c r="AJ48" s="26"/>
      <c r="AK48" s="21" t="s">
        <v>100</v>
      </c>
    </row>
    <row r="49" customHeight="1" spans="1:38">
      <c r="A49" s="21"/>
      <c r="B49" s="21"/>
      <c r="C49" s="21"/>
      <c r="D49" s="21"/>
      <c r="E49" s="22" t="s">
        <v>733</v>
      </c>
      <c r="F49" s="21"/>
      <c r="G49" s="21"/>
      <c r="H49" s="21"/>
      <c r="I49" s="26"/>
      <c r="J49" s="22" t="s">
        <v>107</v>
      </c>
      <c r="K49" s="26">
        <v>5</v>
      </c>
      <c r="L49" s="45" t="s">
        <v>744</v>
      </c>
      <c r="M49" s="26">
        <v>1</v>
      </c>
      <c r="N49" s="34" t="s">
        <v>167</v>
      </c>
      <c r="O49" s="26" t="s">
        <v>25</v>
      </c>
      <c r="P49" s="26" t="s">
        <v>167</v>
      </c>
      <c r="Q49" s="34" t="s">
        <v>745</v>
      </c>
      <c r="R49" s="53">
        <v>3.45</v>
      </c>
      <c r="S49" s="34" t="s">
        <v>268</v>
      </c>
      <c r="T49" s="27">
        <v>44196</v>
      </c>
      <c r="U49" s="27">
        <v>44133</v>
      </c>
      <c r="V49" s="22"/>
      <c r="W49" s="26">
        <v>13708141022</v>
      </c>
      <c r="X49" s="21"/>
      <c r="Y49" s="26"/>
      <c r="Z49" s="26"/>
      <c r="AA49" s="26"/>
      <c r="AB49" s="26"/>
      <c r="AC49" s="65"/>
      <c r="AD49" s="26"/>
      <c r="AE49" s="26"/>
      <c r="AF49" s="26"/>
      <c r="AG49" s="82"/>
      <c r="AH49" s="26"/>
      <c r="AI49" s="26"/>
      <c r="AJ49" s="26"/>
      <c r="AK49" s="21" t="s">
        <v>100</v>
      </c>
      <c r="AL49" s="12" t="s">
        <v>746</v>
      </c>
    </row>
    <row r="50" customHeight="1" spans="1:38">
      <c r="A50" s="21"/>
      <c r="B50" s="21"/>
      <c r="C50" s="21"/>
      <c r="D50" s="21"/>
      <c r="E50" s="22" t="s">
        <v>733</v>
      </c>
      <c r="F50" s="21"/>
      <c r="G50" s="21"/>
      <c r="H50" s="21"/>
      <c r="I50" s="26"/>
      <c r="J50" s="22" t="s">
        <v>107</v>
      </c>
      <c r="K50" s="26">
        <v>6</v>
      </c>
      <c r="L50" s="45" t="s">
        <v>747</v>
      </c>
      <c r="M50" s="26">
        <v>1</v>
      </c>
      <c r="N50" s="34" t="s">
        <v>167</v>
      </c>
      <c r="O50" s="26" t="s">
        <v>25</v>
      </c>
      <c r="P50" s="26" t="s">
        <v>167</v>
      </c>
      <c r="Q50" s="34" t="s">
        <v>748</v>
      </c>
      <c r="R50" s="53">
        <v>1.45</v>
      </c>
      <c r="S50" s="34" t="s">
        <v>268</v>
      </c>
      <c r="T50" s="27">
        <v>44196</v>
      </c>
      <c r="U50" s="27">
        <v>44133</v>
      </c>
      <c r="V50" s="22"/>
      <c r="W50" s="26">
        <v>13708141022</v>
      </c>
      <c r="X50" s="21"/>
      <c r="Y50" s="26"/>
      <c r="Z50" s="26"/>
      <c r="AA50" s="26"/>
      <c r="AB50" s="26"/>
      <c r="AC50" s="65"/>
      <c r="AD50" s="26"/>
      <c r="AE50" s="26"/>
      <c r="AF50" s="26"/>
      <c r="AG50" s="82"/>
      <c r="AH50" s="26"/>
      <c r="AI50" s="26"/>
      <c r="AJ50" s="26"/>
      <c r="AK50" s="21" t="s">
        <v>100</v>
      </c>
      <c r="AL50" s="12" t="s">
        <v>749</v>
      </c>
    </row>
    <row r="51" customHeight="1" spans="1:38">
      <c r="A51" s="21"/>
      <c r="B51" s="21"/>
      <c r="C51" s="21"/>
      <c r="D51" s="21"/>
      <c r="E51" s="22" t="s">
        <v>733</v>
      </c>
      <c r="F51" s="21"/>
      <c r="G51" s="21"/>
      <c r="H51" s="21"/>
      <c r="I51" s="26"/>
      <c r="J51" s="22" t="s">
        <v>107</v>
      </c>
      <c r="K51" s="26">
        <v>7</v>
      </c>
      <c r="L51" s="45" t="s">
        <v>750</v>
      </c>
      <c r="M51" s="26">
        <v>1</v>
      </c>
      <c r="N51" s="34" t="s">
        <v>647</v>
      </c>
      <c r="O51" s="26" t="s">
        <v>25</v>
      </c>
      <c r="P51" s="26" t="s">
        <v>86</v>
      </c>
      <c r="Q51" s="34" t="s">
        <v>751</v>
      </c>
      <c r="R51" s="53">
        <v>4.5</v>
      </c>
      <c r="S51" s="34" t="s">
        <v>268</v>
      </c>
      <c r="T51" s="27">
        <v>44196</v>
      </c>
      <c r="U51" s="27">
        <v>44132</v>
      </c>
      <c r="V51" s="22"/>
      <c r="W51" s="26">
        <v>13881558877</v>
      </c>
      <c r="X51" s="21"/>
      <c r="Y51" s="26"/>
      <c r="Z51" s="26"/>
      <c r="AA51" s="26"/>
      <c r="AB51" s="26"/>
      <c r="AC51" s="65"/>
      <c r="AD51" s="26"/>
      <c r="AE51" s="26"/>
      <c r="AF51" s="26"/>
      <c r="AG51" s="82"/>
      <c r="AH51" s="26"/>
      <c r="AI51" s="26"/>
      <c r="AJ51" s="26"/>
      <c r="AK51" s="21" t="s">
        <v>100</v>
      </c>
      <c r="AL51" s="12" t="s">
        <v>752</v>
      </c>
    </row>
    <row r="52" customHeight="1" spans="1:38">
      <c r="A52" s="21"/>
      <c r="B52" s="21"/>
      <c r="C52" s="21"/>
      <c r="D52" s="21"/>
      <c r="E52" s="22" t="s">
        <v>733</v>
      </c>
      <c r="F52" s="21"/>
      <c r="G52" s="21"/>
      <c r="H52" s="21"/>
      <c r="I52" s="26"/>
      <c r="J52" s="22" t="s">
        <v>107</v>
      </c>
      <c r="K52" s="26">
        <v>8</v>
      </c>
      <c r="L52" s="45" t="s">
        <v>753</v>
      </c>
      <c r="M52" s="26">
        <v>1</v>
      </c>
      <c r="N52" s="34" t="s">
        <v>754</v>
      </c>
      <c r="O52" s="26" t="s">
        <v>25</v>
      </c>
      <c r="P52" s="26" t="s">
        <v>86</v>
      </c>
      <c r="Q52" s="34" t="s">
        <v>755</v>
      </c>
      <c r="R52" s="53">
        <v>4.5</v>
      </c>
      <c r="S52" s="34" t="s">
        <v>268</v>
      </c>
      <c r="T52" s="27">
        <v>44196</v>
      </c>
      <c r="U52" s="27">
        <v>44132</v>
      </c>
      <c r="V52" s="22"/>
      <c r="W52" s="26"/>
      <c r="X52" s="21"/>
      <c r="Y52" s="26"/>
      <c r="Z52" s="26"/>
      <c r="AA52" s="26"/>
      <c r="AB52" s="26"/>
      <c r="AC52" s="65"/>
      <c r="AD52" s="26"/>
      <c r="AE52" s="26"/>
      <c r="AF52" s="26"/>
      <c r="AG52" s="82">
        <v>4.4805</v>
      </c>
      <c r="AH52" s="26"/>
      <c r="AI52" s="26"/>
      <c r="AJ52" s="26"/>
      <c r="AK52" s="21" t="s">
        <v>100</v>
      </c>
      <c r="AL52" s="12" t="s">
        <v>756</v>
      </c>
    </row>
    <row r="53" customHeight="1" spans="1:38">
      <c r="A53" s="21"/>
      <c r="B53" s="21"/>
      <c r="C53" s="21"/>
      <c r="D53" s="21"/>
      <c r="E53" s="22" t="s">
        <v>733</v>
      </c>
      <c r="F53" s="21"/>
      <c r="G53" s="21"/>
      <c r="H53" s="21"/>
      <c r="I53" s="26"/>
      <c r="J53" s="22" t="s">
        <v>107</v>
      </c>
      <c r="K53" s="26">
        <v>9</v>
      </c>
      <c r="L53" s="45" t="s">
        <v>757</v>
      </c>
      <c r="M53" s="26">
        <v>1</v>
      </c>
      <c r="N53" s="34" t="s">
        <v>227</v>
      </c>
      <c r="O53" s="26" t="s">
        <v>25</v>
      </c>
      <c r="P53" s="26" t="s">
        <v>227</v>
      </c>
      <c r="Q53" s="34" t="s">
        <v>758</v>
      </c>
      <c r="R53" s="53">
        <v>2.5</v>
      </c>
      <c r="S53" s="34" t="s">
        <v>268</v>
      </c>
      <c r="T53" s="27">
        <v>44196</v>
      </c>
      <c r="U53" s="27">
        <v>44132</v>
      </c>
      <c r="V53" s="22"/>
      <c r="W53" s="26">
        <v>13881592397</v>
      </c>
      <c r="X53" s="21"/>
      <c r="Y53" s="26"/>
      <c r="Z53" s="26"/>
      <c r="AA53" s="26"/>
      <c r="AB53" s="26"/>
      <c r="AC53" s="65"/>
      <c r="AD53" s="26"/>
      <c r="AE53" s="26"/>
      <c r="AF53" s="26"/>
      <c r="AG53" s="82"/>
      <c r="AH53" s="26"/>
      <c r="AI53" s="26"/>
      <c r="AJ53" s="26"/>
      <c r="AK53" s="21" t="s">
        <v>100</v>
      </c>
      <c r="AL53" s="12" t="s">
        <v>759</v>
      </c>
    </row>
    <row r="54" customHeight="1" spans="1:38">
      <c r="A54" s="21"/>
      <c r="B54" s="21"/>
      <c r="C54" s="21"/>
      <c r="D54" s="21"/>
      <c r="E54" s="22" t="s">
        <v>733</v>
      </c>
      <c r="F54" s="21"/>
      <c r="G54" s="21"/>
      <c r="H54" s="21"/>
      <c r="I54" s="26"/>
      <c r="J54" s="22" t="s">
        <v>107</v>
      </c>
      <c r="K54" s="26">
        <v>10</v>
      </c>
      <c r="L54" s="45" t="s">
        <v>760</v>
      </c>
      <c r="M54" s="26">
        <v>1</v>
      </c>
      <c r="N54" s="34" t="s">
        <v>761</v>
      </c>
      <c r="O54" s="26" t="s">
        <v>25</v>
      </c>
      <c r="P54" s="26" t="s">
        <v>182</v>
      </c>
      <c r="Q54" s="34" t="s">
        <v>762</v>
      </c>
      <c r="R54" s="53">
        <v>4.9</v>
      </c>
      <c r="S54" s="34" t="s">
        <v>763</v>
      </c>
      <c r="T54" s="27">
        <v>44104</v>
      </c>
      <c r="U54" s="27">
        <v>44132</v>
      </c>
      <c r="V54" s="22"/>
      <c r="W54" s="26">
        <v>6722116</v>
      </c>
      <c r="X54" s="21"/>
      <c r="Y54" s="26"/>
      <c r="Z54" s="26"/>
      <c r="AA54" s="26"/>
      <c r="AB54" s="26"/>
      <c r="AC54" s="65"/>
      <c r="AD54" s="26"/>
      <c r="AE54" s="26"/>
      <c r="AF54" s="26"/>
      <c r="AG54" s="82">
        <v>4.8955</v>
      </c>
      <c r="AH54" s="26"/>
      <c r="AI54" s="26"/>
      <c r="AJ54" s="26"/>
      <c r="AK54" s="21" t="s">
        <v>100</v>
      </c>
      <c r="AL54" s="12" t="s">
        <v>764</v>
      </c>
    </row>
    <row r="55" customHeight="1" spans="1:37">
      <c r="A55" s="21"/>
      <c r="B55" s="21"/>
      <c r="C55" s="21"/>
      <c r="D55" s="21"/>
      <c r="E55" s="22"/>
      <c r="F55" s="21"/>
      <c r="G55" s="21"/>
      <c r="H55" s="21"/>
      <c r="I55" s="26"/>
      <c r="J55" s="22"/>
      <c r="K55" s="26"/>
      <c r="L55" s="22"/>
      <c r="M55" s="26"/>
      <c r="N55" s="34"/>
      <c r="O55" s="26"/>
      <c r="P55" s="26"/>
      <c r="Q55" s="34"/>
      <c r="R55" s="53">
        <f>SUM(R45:R54)</f>
        <v>43.08</v>
      </c>
      <c r="S55" s="34"/>
      <c r="T55" s="26"/>
      <c r="U55" s="26"/>
      <c r="V55" s="22"/>
      <c r="W55" s="26"/>
      <c r="X55" s="21"/>
      <c r="Y55" s="26"/>
      <c r="Z55" s="26"/>
      <c r="AA55" s="26"/>
      <c r="AB55" s="26"/>
      <c r="AC55" s="65"/>
      <c r="AD55" s="26"/>
      <c r="AE55" s="26"/>
      <c r="AF55" s="26"/>
      <c r="AG55" s="82"/>
      <c r="AH55" s="26"/>
      <c r="AI55" s="26"/>
      <c r="AJ55" s="26"/>
      <c r="AK55" s="21"/>
    </row>
    <row r="56" s="11" customFormat="1" customHeight="1" spans="5:39">
      <c r="E56" s="32"/>
      <c r="I56" s="46"/>
      <c r="J56" s="32"/>
      <c r="K56" s="46"/>
      <c r="L56" s="32"/>
      <c r="M56" s="46"/>
      <c r="N56" s="47"/>
      <c r="O56" s="46"/>
      <c r="P56" s="46"/>
      <c r="Q56" s="47"/>
      <c r="R56" s="63"/>
      <c r="S56" s="47"/>
      <c r="T56" s="46"/>
      <c r="U56" s="46"/>
      <c r="V56" s="32"/>
      <c r="W56" s="46"/>
      <c r="Y56" s="46"/>
      <c r="Z56" s="46"/>
      <c r="AA56" s="46"/>
      <c r="AB56" s="46"/>
      <c r="AC56" s="67"/>
      <c r="AD56" s="46"/>
      <c r="AE56" s="46"/>
      <c r="AF56" s="46"/>
      <c r="AG56" s="46"/>
      <c r="AH56" s="46"/>
      <c r="AI56" s="46"/>
      <c r="AJ56" s="46"/>
      <c r="AM56" s="32"/>
    </row>
  </sheetData>
  <autoFilter xmlns:etc="http://www.wps.cn/officeDocument/2017/etCustomData" ref="A1:AK55" etc:filterBottomFollowUsedRange="0">
    <extLst/>
  </autoFilter>
  <mergeCells count="4">
    <mergeCell ref="K28:K29"/>
    <mergeCell ref="L2:L9"/>
    <mergeCell ref="L11:L19"/>
    <mergeCell ref="L28:L29"/>
  </mergeCells>
  <pageMargins left="0.7" right="0.7" top="0.75" bottom="0.75" header="0.3" footer="0.3"/>
  <pageSetup paperSize="9" orientation="portrait"/>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outlinePr summaryRight="0"/>
  </sheetPr>
  <dimension ref="A1:J36"/>
  <sheetViews>
    <sheetView workbookViewId="0">
      <pane ySplit="2" topLeftCell="A15" activePane="bottomLeft" state="frozen"/>
      <selection/>
      <selection pane="bottomLeft" activeCell="H33" sqref="H33"/>
    </sheetView>
  </sheetViews>
  <sheetFormatPr defaultColWidth="9" defaultRowHeight="30" customHeight="1"/>
  <cols>
    <col min="1" max="1" width="4.25" style="2" customWidth="1"/>
    <col min="2" max="2" width="14.875" style="3" customWidth="1" outlineLevel="1"/>
    <col min="3" max="3" width="4.875" style="3" customWidth="1" outlineLevel="1"/>
    <col min="4" max="4" width="23.5" style="3" customWidth="1" outlineLevel="1"/>
    <col min="5" max="5" width="8.125" style="2" customWidth="1" outlineLevel="1"/>
    <col min="6" max="6" width="12" style="2" customWidth="1" outlineLevel="1"/>
    <col min="7" max="7" width="17.875" style="2" customWidth="1" outlineLevel="1"/>
    <col min="8" max="8" width="18.25" style="4" customWidth="1" outlineLevel="1"/>
    <col min="9" max="9" width="35.75" style="5" customWidth="1"/>
    <col min="10" max="16384" width="9" style="2"/>
  </cols>
  <sheetData>
    <row r="1" customHeight="1" spans="1:9">
      <c r="A1" s="6"/>
      <c r="B1" s="6"/>
      <c r="C1" s="6"/>
      <c r="D1" s="6"/>
      <c r="E1" s="6"/>
      <c r="F1" s="6"/>
      <c r="G1" s="6"/>
      <c r="H1" s="6"/>
      <c r="I1" s="6"/>
    </row>
    <row r="2" customHeight="1" spans="1:10">
      <c r="A2" s="7" t="s">
        <v>765</v>
      </c>
      <c r="B2" s="7" t="s">
        <v>2</v>
      </c>
      <c r="C2" s="7" t="s">
        <v>766</v>
      </c>
      <c r="D2" s="7" t="s">
        <v>42</v>
      </c>
      <c r="E2" s="7" t="s">
        <v>767</v>
      </c>
      <c r="F2" s="7" t="s">
        <v>768</v>
      </c>
      <c r="G2" s="7" t="s">
        <v>44</v>
      </c>
      <c r="H2" s="7" t="s">
        <v>769</v>
      </c>
      <c r="I2" s="7" t="s">
        <v>64</v>
      </c>
      <c r="J2" s="2" t="s">
        <v>770</v>
      </c>
    </row>
    <row r="3" s="1" customFormat="1" ht="69" customHeight="1" spans="1:9">
      <c r="A3" s="7">
        <v>1</v>
      </c>
      <c r="B3" s="8" t="s">
        <v>771</v>
      </c>
      <c r="C3" s="7">
        <v>1</v>
      </c>
      <c r="D3" s="8" t="s">
        <v>772</v>
      </c>
      <c r="E3" s="7">
        <v>11.4</v>
      </c>
      <c r="F3" s="7" t="s">
        <v>773</v>
      </c>
      <c r="G3" s="8" t="s">
        <v>774</v>
      </c>
      <c r="H3" s="8" t="s">
        <v>775</v>
      </c>
      <c r="I3" s="8" t="s">
        <v>776</v>
      </c>
    </row>
    <row r="4" s="1" customFormat="1" customHeight="1" spans="1:10">
      <c r="A4" s="7">
        <v>2</v>
      </c>
      <c r="B4" s="8" t="s">
        <v>777</v>
      </c>
      <c r="C4" s="7">
        <v>2</v>
      </c>
      <c r="D4" s="8" t="s">
        <v>778</v>
      </c>
      <c r="E4" s="7">
        <v>30</v>
      </c>
      <c r="F4" s="7" t="s">
        <v>779</v>
      </c>
      <c r="G4" s="8" t="s">
        <v>780</v>
      </c>
      <c r="H4" s="8" t="s">
        <v>781</v>
      </c>
      <c r="I4" s="8"/>
      <c r="J4" s="1" t="s">
        <v>343</v>
      </c>
    </row>
    <row r="5" s="1" customFormat="1" ht="29.25" customHeight="1" spans="1:10">
      <c r="A5" s="7">
        <v>2</v>
      </c>
      <c r="B5" s="8"/>
      <c r="C5" s="7">
        <v>3</v>
      </c>
      <c r="D5" s="8" t="s">
        <v>782</v>
      </c>
      <c r="E5" s="7">
        <v>5</v>
      </c>
      <c r="F5" s="7" t="s">
        <v>783</v>
      </c>
      <c r="G5" s="8" t="s">
        <v>774</v>
      </c>
      <c r="H5" s="8"/>
      <c r="I5" s="8"/>
      <c r="J5" s="1" t="s">
        <v>343</v>
      </c>
    </row>
    <row r="6" s="1" customFormat="1" customHeight="1" spans="1:10">
      <c r="A6" s="7">
        <v>2</v>
      </c>
      <c r="B6" s="8"/>
      <c r="C6" s="7">
        <v>4</v>
      </c>
      <c r="D6" s="8" t="s">
        <v>784</v>
      </c>
      <c r="E6" s="7">
        <v>1</v>
      </c>
      <c r="F6" s="7" t="s">
        <v>783</v>
      </c>
      <c r="G6" s="8" t="s">
        <v>774</v>
      </c>
      <c r="H6" s="8"/>
      <c r="I6" s="8"/>
      <c r="J6" s="1" t="s">
        <v>343</v>
      </c>
    </row>
    <row r="7" s="1" customFormat="1" ht="31.5" customHeight="1" spans="1:9">
      <c r="A7" s="7">
        <v>3</v>
      </c>
      <c r="B7" s="8" t="s">
        <v>785</v>
      </c>
      <c r="C7" s="7">
        <v>5</v>
      </c>
      <c r="D7" s="8" t="s">
        <v>786</v>
      </c>
      <c r="E7" s="7">
        <v>5</v>
      </c>
      <c r="F7" s="7" t="s">
        <v>72</v>
      </c>
      <c r="G7" s="8" t="s">
        <v>774</v>
      </c>
      <c r="H7" s="8" t="s">
        <v>787</v>
      </c>
      <c r="I7" s="8"/>
    </row>
    <row r="8" s="1" customFormat="1" ht="76.5" customHeight="1" spans="1:9">
      <c r="A8" s="7">
        <v>4</v>
      </c>
      <c r="B8" s="8" t="s">
        <v>788</v>
      </c>
      <c r="C8" s="7">
        <v>6</v>
      </c>
      <c r="D8" s="8" t="s">
        <v>789</v>
      </c>
      <c r="E8" s="7">
        <v>1.27</v>
      </c>
      <c r="F8" s="7" t="s">
        <v>790</v>
      </c>
      <c r="G8" s="8" t="s">
        <v>774</v>
      </c>
      <c r="H8" s="8" t="s">
        <v>791</v>
      </c>
      <c r="I8" s="8" t="s">
        <v>792</v>
      </c>
    </row>
    <row r="9" s="1" customFormat="1" ht="34.5" customHeight="1" spans="1:9">
      <c r="A9" s="7">
        <v>5</v>
      </c>
      <c r="B9" s="8" t="s">
        <v>793</v>
      </c>
      <c r="C9" s="7">
        <v>7</v>
      </c>
      <c r="D9" s="8" t="s">
        <v>794</v>
      </c>
      <c r="E9" s="7">
        <v>33</v>
      </c>
      <c r="F9" s="7" t="s">
        <v>795</v>
      </c>
      <c r="G9" s="8" t="s">
        <v>796</v>
      </c>
      <c r="H9" s="8" t="s">
        <v>797</v>
      </c>
      <c r="I9" s="8" t="s">
        <v>798</v>
      </c>
    </row>
    <row r="10" s="1" customFormat="1" ht="35.25" customHeight="1" spans="1:9">
      <c r="A10" s="7">
        <v>5</v>
      </c>
      <c r="B10" s="8"/>
      <c r="C10" s="7">
        <v>8</v>
      </c>
      <c r="D10" s="8" t="s">
        <v>799</v>
      </c>
      <c r="E10" s="7">
        <v>5</v>
      </c>
      <c r="F10" s="7" t="s">
        <v>800</v>
      </c>
      <c r="G10" s="8" t="s">
        <v>796</v>
      </c>
      <c r="H10" s="8"/>
      <c r="I10" s="8"/>
    </row>
    <row r="11" s="1" customFormat="1" ht="74.25" customHeight="1" spans="1:9">
      <c r="A11" s="7">
        <v>6</v>
      </c>
      <c r="B11" s="8" t="s">
        <v>801</v>
      </c>
      <c r="C11" s="7">
        <v>9</v>
      </c>
      <c r="D11" s="8" t="s">
        <v>802</v>
      </c>
      <c r="E11" s="7">
        <v>3</v>
      </c>
      <c r="F11" s="7" t="s">
        <v>795</v>
      </c>
      <c r="G11" s="8" t="s">
        <v>774</v>
      </c>
      <c r="H11" s="8" t="s">
        <v>803</v>
      </c>
      <c r="I11" s="8" t="s">
        <v>804</v>
      </c>
    </row>
    <row r="12" s="1" customFormat="1" ht="61.5" customHeight="1" spans="1:9">
      <c r="A12" s="7">
        <v>7</v>
      </c>
      <c r="B12" s="8" t="s">
        <v>805</v>
      </c>
      <c r="C12" s="7">
        <v>10</v>
      </c>
      <c r="D12" s="8" t="s">
        <v>806</v>
      </c>
      <c r="E12" s="7">
        <v>100</v>
      </c>
      <c r="F12" s="7" t="s">
        <v>779</v>
      </c>
      <c r="G12" s="8" t="s">
        <v>774</v>
      </c>
      <c r="H12" s="8" t="s">
        <v>807</v>
      </c>
      <c r="I12" s="8" t="s">
        <v>808</v>
      </c>
    </row>
    <row r="13" s="1" customFormat="1" ht="41.25" customHeight="1" spans="1:9">
      <c r="A13" s="7">
        <v>8</v>
      </c>
      <c r="B13" s="8" t="s">
        <v>809</v>
      </c>
      <c r="C13" s="7">
        <v>11</v>
      </c>
      <c r="D13" s="8" t="s">
        <v>810</v>
      </c>
      <c r="E13" s="7">
        <v>11.6</v>
      </c>
      <c r="F13" s="7" t="s">
        <v>779</v>
      </c>
      <c r="G13" s="8" t="s">
        <v>774</v>
      </c>
      <c r="H13" s="8" t="s">
        <v>811</v>
      </c>
      <c r="I13" s="8"/>
    </row>
    <row r="14" s="1" customFormat="1" ht="41.25" customHeight="1" spans="1:9">
      <c r="A14" s="7">
        <v>8</v>
      </c>
      <c r="B14" s="8"/>
      <c r="C14" s="7">
        <v>12</v>
      </c>
      <c r="D14" s="8" t="s">
        <v>812</v>
      </c>
      <c r="E14" s="7">
        <v>5</v>
      </c>
      <c r="F14" s="7" t="s">
        <v>813</v>
      </c>
      <c r="G14" s="8" t="s">
        <v>774</v>
      </c>
      <c r="H14" s="8"/>
      <c r="I14" s="8"/>
    </row>
    <row r="15" s="1" customFormat="1" ht="40.5" customHeight="1" spans="1:9">
      <c r="A15" s="7">
        <v>9</v>
      </c>
      <c r="B15" s="8" t="s">
        <v>814</v>
      </c>
      <c r="C15" s="7">
        <v>13</v>
      </c>
      <c r="D15" s="8" t="s">
        <v>815</v>
      </c>
      <c r="E15" s="7">
        <v>14.96</v>
      </c>
      <c r="F15" s="7" t="s">
        <v>813</v>
      </c>
      <c r="G15" s="8" t="s">
        <v>774</v>
      </c>
      <c r="H15" s="8" t="s">
        <v>811</v>
      </c>
      <c r="I15" s="8"/>
    </row>
    <row r="16" s="1" customFormat="1" ht="31.5" customHeight="1" spans="1:9">
      <c r="A16" s="7">
        <v>9</v>
      </c>
      <c r="B16" s="8"/>
      <c r="C16" s="7">
        <v>14</v>
      </c>
      <c r="D16" s="8" t="s">
        <v>816</v>
      </c>
      <c r="E16" s="7">
        <v>4.95</v>
      </c>
      <c r="F16" s="7" t="s">
        <v>817</v>
      </c>
      <c r="G16" s="8" t="s">
        <v>774</v>
      </c>
      <c r="H16" s="8"/>
      <c r="I16" s="8"/>
    </row>
    <row r="17" s="1" customFormat="1" ht="42" customHeight="1" spans="1:9">
      <c r="A17" s="7">
        <v>9</v>
      </c>
      <c r="B17" s="8"/>
      <c r="C17" s="7">
        <v>15</v>
      </c>
      <c r="D17" s="8" t="s">
        <v>818</v>
      </c>
      <c r="E17" s="7">
        <v>10.09</v>
      </c>
      <c r="F17" s="7" t="s">
        <v>813</v>
      </c>
      <c r="G17" s="8" t="s">
        <v>774</v>
      </c>
      <c r="H17" s="8"/>
      <c r="I17" s="8"/>
    </row>
    <row r="18" s="1" customFormat="1" ht="36" customHeight="1" spans="1:9">
      <c r="A18" s="7">
        <v>9</v>
      </c>
      <c r="B18" s="8"/>
      <c r="C18" s="7">
        <v>16</v>
      </c>
      <c r="D18" s="8" t="s">
        <v>812</v>
      </c>
      <c r="E18" s="7">
        <v>5</v>
      </c>
      <c r="F18" s="7" t="s">
        <v>813</v>
      </c>
      <c r="G18" s="8" t="s">
        <v>774</v>
      </c>
      <c r="H18" s="8"/>
      <c r="I18" s="8"/>
    </row>
    <row r="19" s="1" customFormat="1" ht="60" customHeight="1" spans="1:9">
      <c r="A19" s="7">
        <v>10</v>
      </c>
      <c r="B19" s="8" t="s">
        <v>819</v>
      </c>
      <c r="C19" s="7">
        <v>17</v>
      </c>
      <c r="D19" s="8" t="s">
        <v>820</v>
      </c>
      <c r="E19" s="7">
        <v>9</v>
      </c>
      <c r="F19" s="7" t="s">
        <v>813</v>
      </c>
      <c r="G19" s="8" t="s">
        <v>774</v>
      </c>
      <c r="H19" s="8" t="s">
        <v>811</v>
      </c>
      <c r="I19" s="8"/>
    </row>
    <row r="20" s="1" customFormat="1" ht="61.5" customHeight="1" spans="1:9">
      <c r="A20" s="7">
        <v>10</v>
      </c>
      <c r="B20" s="8"/>
      <c r="C20" s="7">
        <v>18</v>
      </c>
      <c r="D20" s="8" t="s">
        <v>821</v>
      </c>
      <c r="E20" s="7">
        <v>32.4</v>
      </c>
      <c r="F20" s="7" t="s">
        <v>813</v>
      </c>
      <c r="G20" s="8" t="s">
        <v>774</v>
      </c>
      <c r="H20" s="8"/>
      <c r="I20" s="8"/>
    </row>
    <row r="21" s="1" customFormat="1" ht="38.25" customHeight="1" spans="1:9">
      <c r="A21" s="7">
        <v>10</v>
      </c>
      <c r="B21" s="8"/>
      <c r="C21" s="7">
        <v>19</v>
      </c>
      <c r="D21" s="8" t="s">
        <v>812</v>
      </c>
      <c r="E21" s="7">
        <v>5</v>
      </c>
      <c r="F21" s="7" t="s">
        <v>813</v>
      </c>
      <c r="G21" s="8" t="s">
        <v>774</v>
      </c>
      <c r="H21" s="8"/>
      <c r="I21" s="8"/>
    </row>
    <row r="22" s="1" customFormat="1" ht="38.25" customHeight="1" spans="1:9">
      <c r="A22" s="7">
        <v>11</v>
      </c>
      <c r="B22" s="8" t="s">
        <v>822</v>
      </c>
      <c r="C22" s="7">
        <v>20</v>
      </c>
      <c r="D22" s="8" t="s">
        <v>823</v>
      </c>
      <c r="E22" s="7">
        <v>40</v>
      </c>
      <c r="F22" s="7" t="s">
        <v>813</v>
      </c>
      <c r="G22" s="8" t="s">
        <v>774</v>
      </c>
      <c r="H22" s="8" t="s">
        <v>811</v>
      </c>
      <c r="I22" s="8"/>
    </row>
    <row r="23" s="1" customFormat="1" ht="31.5" customHeight="1" spans="1:9">
      <c r="A23" s="7">
        <v>11</v>
      </c>
      <c r="B23" s="8"/>
      <c r="C23" s="7">
        <v>21</v>
      </c>
      <c r="D23" s="8" t="s">
        <v>824</v>
      </c>
      <c r="E23" s="7">
        <v>6</v>
      </c>
      <c r="F23" s="7" t="s">
        <v>817</v>
      </c>
      <c r="G23" s="8" t="s">
        <v>774</v>
      </c>
      <c r="H23" s="8"/>
      <c r="I23" s="8"/>
    </row>
    <row r="24" s="1" customFormat="1" ht="27.75" customHeight="1" spans="1:9">
      <c r="A24" s="7">
        <v>11</v>
      </c>
      <c r="B24" s="8"/>
      <c r="C24" s="7">
        <v>22</v>
      </c>
      <c r="D24" s="8" t="s">
        <v>825</v>
      </c>
      <c r="E24" s="7">
        <v>44.4</v>
      </c>
      <c r="F24" s="7" t="s">
        <v>826</v>
      </c>
      <c r="G24" s="8" t="s">
        <v>774</v>
      </c>
      <c r="H24" s="8"/>
      <c r="I24" s="8"/>
    </row>
    <row r="25" s="1" customFormat="1" ht="24.75" customHeight="1" spans="1:9">
      <c r="A25" s="7">
        <v>11</v>
      </c>
      <c r="B25" s="8"/>
      <c r="C25" s="7">
        <v>23</v>
      </c>
      <c r="D25" s="8" t="s">
        <v>812</v>
      </c>
      <c r="E25" s="7">
        <v>5</v>
      </c>
      <c r="F25" s="7" t="s">
        <v>773</v>
      </c>
      <c r="G25" s="8" t="s">
        <v>774</v>
      </c>
      <c r="H25" s="8"/>
      <c r="I25" s="8"/>
    </row>
    <row r="26" s="1" customFormat="1" ht="60.75" customHeight="1" spans="1:9">
      <c r="A26" s="7">
        <v>12</v>
      </c>
      <c r="B26" s="8" t="s">
        <v>827</v>
      </c>
      <c r="C26" s="7">
        <v>24</v>
      </c>
      <c r="D26" s="8" t="s">
        <v>828</v>
      </c>
      <c r="E26" s="7">
        <v>5</v>
      </c>
      <c r="F26" s="7" t="s">
        <v>829</v>
      </c>
      <c r="G26" s="8" t="s">
        <v>774</v>
      </c>
      <c r="H26" s="8" t="s">
        <v>830</v>
      </c>
      <c r="I26" s="8"/>
    </row>
    <row r="27" s="1" customFormat="1" ht="63" customHeight="1" spans="1:9">
      <c r="A27" s="7">
        <v>13</v>
      </c>
      <c r="B27" s="8" t="s">
        <v>831</v>
      </c>
      <c r="C27" s="7">
        <v>25</v>
      </c>
      <c r="D27" s="8" t="s">
        <v>832</v>
      </c>
      <c r="E27" s="7">
        <v>50</v>
      </c>
      <c r="F27" s="7" t="s">
        <v>779</v>
      </c>
      <c r="G27" s="8" t="s">
        <v>774</v>
      </c>
      <c r="H27" s="8" t="s">
        <v>833</v>
      </c>
      <c r="I27" s="8" t="s">
        <v>834</v>
      </c>
    </row>
    <row r="28" customHeight="1" spans="1:9">
      <c r="A28" s="3"/>
      <c r="B28" s="6"/>
      <c r="D28" s="6" t="s">
        <v>55</v>
      </c>
      <c r="E28" s="3">
        <f ca="1">SUM(E3:E29)</f>
        <v>443.07</v>
      </c>
      <c r="F28" s="3">
        <f ca="1">SUM(F3:F29)</f>
        <v>0</v>
      </c>
      <c r="G28" s="6">
        <f ca="1">SUM(G3:G29)</f>
        <v>0</v>
      </c>
      <c r="H28" s="6"/>
      <c r="I28" s="6">
        <f ca="1">SUM(I3:I29)</f>
        <v>0</v>
      </c>
    </row>
    <row r="29" s="1" customFormat="1" ht="38.25" customHeight="1" spans="1:9">
      <c r="A29" s="6" t="s">
        <v>835</v>
      </c>
      <c r="B29" s="6"/>
      <c r="C29" s="6"/>
      <c r="D29" s="6"/>
      <c r="E29" s="6"/>
      <c r="F29" s="6"/>
      <c r="G29" s="6"/>
      <c r="H29" s="6"/>
      <c r="I29" s="6"/>
    </row>
    <row r="31" customHeight="1" spans="1:9">
      <c r="A31" s="3"/>
      <c r="B31" s="6"/>
      <c r="D31" s="6"/>
      <c r="E31" s="3"/>
      <c r="F31" s="3"/>
      <c r="G31" s="6"/>
      <c r="H31" s="6"/>
      <c r="I31" s="6"/>
    </row>
    <row r="32" customHeight="1" spans="4:7">
      <c r="D32" s="9"/>
      <c r="E32" s="10"/>
      <c r="F32" s="10"/>
      <c r="G32" s="10"/>
    </row>
    <row r="33" customHeight="1" spans="4:7">
      <c r="D33" s="9"/>
      <c r="E33" s="10"/>
      <c r="F33" s="10"/>
      <c r="G33" s="10"/>
    </row>
    <row r="34" customHeight="1" spans="4:7">
      <c r="D34" s="9"/>
      <c r="E34" s="10"/>
      <c r="F34" s="10"/>
      <c r="G34" s="10"/>
    </row>
    <row r="35" customHeight="1" spans="4:7">
      <c r="D35" s="9"/>
      <c r="E35" s="10"/>
      <c r="F35" s="10"/>
      <c r="G35" s="10"/>
    </row>
    <row r="36" customHeight="1" spans="4:7">
      <c r="D36" s="9"/>
      <c r="E36" s="10"/>
      <c r="F36" s="10"/>
      <c r="G36" s="10"/>
    </row>
  </sheetData>
  <autoFilter xmlns:etc="http://www.wps.cn/officeDocument/2017/etCustomData" ref="A2:I29" etc:filterBottomFollowUsedRange="0">
    <extLst/>
  </autoFilter>
  <mergeCells count="15">
    <mergeCell ref="A1:I1"/>
    <mergeCell ref="A29:I29"/>
    <mergeCell ref="B4:B6"/>
    <mergeCell ref="B9:B10"/>
    <mergeCell ref="B13:B14"/>
    <mergeCell ref="B15:B18"/>
    <mergeCell ref="B19:B21"/>
    <mergeCell ref="B22:B25"/>
    <mergeCell ref="H4:H6"/>
    <mergeCell ref="H9:H10"/>
    <mergeCell ref="H13:H14"/>
    <mergeCell ref="H15:H18"/>
    <mergeCell ref="H19:H21"/>
    <mergeCell ref="H22:H25"/>
    <mergeCell ref="I9:I10"/>
  </mergeCells>
  <printOptions horizontalCentered="1"/>
  <pageMargins left="0.0393700787401575" right="0.0393700787401575" top="0.2" bottom="0.393700787401575"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诚至诚爱心基金结项第一批次</vt:lpstr>
      <vt:lpstr>待结项</vt:lpstr>
      <vt:lpstr>彝火计划（扶贫项目）</vt:lpstr>
      <vt:lpstr>彝火（其他项目）</vt:lpstr>
      <vt:lpstr>彝火计划 (日常捐赠)</vt:lpstr>
      <vt:lpstr>彝火计划拟安排项目表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TIM-Y</cp:lastModifiedBy>
  <dcterms:created xsi:type="dcterms:W3CDTF">2016-11-01T02:23:00Z</dcterms:created>
  <cp:lastPrinted>2019-12-23T01:25:00Z</cp:lastPrinted>
  <dcterms:modified xsi:type="dcterms:W3CDTF">2025-04-25T07:44:05Z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KSOReadingLayout">
    <vt:bool>true</vt:bool>
  </property>
  <property fmtid="{D5CDD505-2E9C-101B-9397-08002B2CF9AE}" pid="4" name="ICV">
    <vt:lpwstr>99D69B18B00C4B6AB7A72BD3F3B36EC9</vt:lpwstr>
  </property>
</Properties>
</file>